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nsasak\Desktop\"/>
    </mc:Choice>
  </mc:AlternateContent>
  <bookViews>
    <workbookView xWindow="0" yWindow="0" windowWidth="28800" windowHeight="11895" tabRatio="865" activeTab="5"/>
  </bookViews>
  <sheets>
    <sheet name="【つみたて】価格が上がっていく場合" sheetId="1" r:id="rId1"/>
    <sheet name="【つみたて】価格が下がっていく場合 " sheetId="2" r:id="rId2"/>
    <sheet name="【一括投資】価格が上がっていく場合 (2)" sheetId="3" r:id="rId3"/>
    <sheet name="【一括投資】価格が下がっていく場合  (2)" sheetId="4" r:id="rId4"/>
    <sheet name="Sheet5" sheetId="5" r:id="rId5"/>
    <sheet name="Sheet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G7" i="4"/>
  <c r="G8" i="4" s="1"/>
  <c r="E7" i="4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I19" i="2"/>
  <c r="H19" i="2" s="1"/>
  <c r="K19" i="2"/>
  <c r="H20" i="2"/>
  <c r="I20" i="2"/>
  <c r="K20" i="2"/>
  <c r="H21" i="2"/>
  <c r="I21" i="2"/>
  <c r="K21" i="2"/>
  <c r="I22" i="2"/>
  <c r="H22" i="2" s="1"/>
  <c r="K22" i="2"/>
  <c r="I23" i="2"/>
  <c r="H23" i="2" s="1"/>
  <c r="K23" i="2"/>
  <c r="I24" i="2"/>
  <c r="H24" i="2" s="1"/>
  <c r="K24" i="2"/>
  <c r="I25" i="2"/>
  <c r="K25" i="2" s="1"/>
  <c r="I26" i="2"/>
  <c r="H26" i="2" s="1"/>
  <c r="I27" i="2"/>
  <c r="H27" i="2" s="1"/>
  <c r="K27" i="2"/>
  <c r="H28" i="2"/>
  <c r="I28" i="2"/>
  <c r="K28" i="2"/>
  <c r="H29" i="2"/>
  <c r="I29" i="2"/>
  <c r="K29" i="2"/>
  <c r="I30" i="2"/>
  <c r="H30" i="2" s="1"/>
  <c r="K30" i="2"/>
  <c r="E30" i="2"/>
  <c r="E29" i="2"/>
  <c r="E28" i="2"/>
  <c r="E27" i="2"/>
  <c r="E26" i="2"/>
  <c r="E25" i="2"/>
  <c r="E24" i="2"/>
  <c r="E23" i="2"/>
  <c r="E22" i="2"/>
  <c r="E21" i="2"/>
  <c r="E20" i="2"/>
  <c r="E19" i="2"/>
  <c r="G25" i="2"/>
  <c r="G26" i="2" s="1"/>
  <c r="G27" i="2" s="1"/>
  <c r="G28" i="2" s="1"/>
  <c r="G29" i="2" s="1"/>
  <c r="G30" i="2" s="1"/>
  <c r="H8" i="2"/>
  <c r="E19" i="3"/>
  <c r="E20" i="3"/>
  <c r="E21" i="3"/>
  <c r="E22" i="3"/>
  <c r="E23" i="3"/>
  <c r="E24" i="3"/>
  <c r="E25" i="3"/>
  <c r="E26" i="3"/>
  <c r="E27" i="3"/>
  <c r="E28" i="3"/>
  <c r="E29" i="3"/>
  <c r="E30" i="3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7" i="1"/>
  <c r="K19" i="1"/>
  <c r="K20" i="1"/>
  <c r="K21" i="1"/>
  <c r="K22" i="1"/>
  <c r="K23" i="1"/>
  <c r="K24" i="1"/>
  <c r="K25" i="1"/>
  <c r="K26" i="1"/>
  <c r="K27" i="1"/>
  <c r="K18" i="1"/>
  <c r="H19" i="1"/>
  <c r="H20" i="1"/>
  <c r="H21" i="1"/>
  <c r="H22" i="1"/>
  <c r="H23" i="1"/>
  <c r="H24" i="1"/>
  <c r="H25" i="1"/>
  <c r="H26" i="1"/>
  <c r="H27" i="1"/>
  <c r="I19" i="1"/>
  <c r="I20" i="1"/>
  <c r="I21" i="1"/>
  <c r="I22" i="1"/>
  <c r="I23" i="1"/>
  <c r="I24" i="1"/>
  <c r="I25" i="1"/>
  <c r="I26" i="1"/>
  <c r="I27" i="1"/>
  <c r="I28" i="1"/>
  <c r="H28" i="1" s="1"/>
  <c r="I29" i="1"/>
  <c r="H29" i="1" s="1"/>
  <c r="I30" i="1"/>
  <c r="H30" i="1" s="1"/>
  <c r="I18" i="1"/>
  <c r="H18" i="1"/>
  <c r="E30" i="1"/>
  <c r="E29" i="1"/>
  <c r="E28" i="1"/>
  <c r="E27" i="1"/>
  <c r="E26" i="1"/>
  <c r="E25" i="1"/>
  <c r="E24" i="1"/>
  <c r="E23" i="1"/>
  <c r="G25" i="1"/>
  <c r="G26" i="1" s="1"/>
  <c r="G27" i="1" s="1"/>
  <c r="G28" i="1" s="1"/>
  <c r="G29" i="1" s="1"/>
  <c r="G30" i="1" s="1"/>
  <c r="E22" i="1"/>
  <c r="E21" i="1"/>
  <c r="E20" i="1"/>
  <c r="E19" i="1"/>
  <c r="H9" i="2"/>
  <c r="H10" i="2"/>
  <c r="H11" i="2"/>
  <c r="H12" i="2"/>
  <c r="H13" i="2"/>
  <c r="H14" i="2"/>
  <c r="H15" i="2"/>
  <c r="H16" i="2"/>
  <c r="H17" i="2"/>
  <c r="H18" i="2"/>
  <c r="H7" i="2"/>
  <c r="H9" i="1"/>
  <c r="H10" i="1"/>
  <c r="H11" i="1"/>
  <c r="H12" i="1"/>
  <c r="H13" i="1"/>
  <c r="H14" i="1"/>
  <c r="H15" i="1"/>
  <c r="H16" i="1"/>
  <c r="H17" i="1"/>
  <c r="H8" i="1"/>
  <c r="E18" i="3"/>
  <c r="E17" i="3"/>
  <c r="E16" i="3"/>
  <c r="E15" i="3"/>
  <c r="E14" i="3"/>
  <c r="E13" i="3"/>
  <c r="E12" i="3"/>
  <c r="E11" i="3"/>
  <c r="E10" i="3"/>
  <c r="E9" i="3"/>
  <c r="E8" i="3"/>
  <c r="G7" i="3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E7" i="3"/>
  <c r="I7" i="3" s="1"/>
  <c r="K7" i="3" s="1"/>
  <c r="L7" i="3" s="1"/>
  <c r="E18" i="2"/>
  <c r="E17" i="2"/>
  <c r="E16" i="2"/>
  <c r="E15" i="2"/>
  <c r="E14" i="2"/>
  <c r="E13" i="2"/>
  <c r="E12" i="2"/>
  <c r="E11" i="2"/>
  <c r="E10" i="2"/>
  <c r="E9" i="2"/>
  <c r="E8" i="2"/>
  <c r="I7" i="2"/>
  <c r="K7" i="2" s="1"/>
  <c r="G7" i="2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E7" i="2"/>
  <c r="E8" i="1"/>
  <c r="E9" i="1"/>
  <c r="E10" i="1"/>
  <c r="E11" i="1"/>
  <c r="E12" i="1"/>
  <c r="E13" i="1"/>
  <c r="E14" i="1"/>
  <c r="E15" i="1"/>
  <c r="E16" i="1"/>
  <c r="E17" i="1"/>
  <c r="E18" i="1"/>
  <c r="E7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I22" i="3" l="1"/>
  <c r="H7" i="3"/>
  <c r="I25" i="3"/>
  <c r="K25" i="3" s="1"/>
  <c r="L25" i="3" s="1"/>
  <c r="I30" i="3"/>
  <c r="K30" i="3" s="1"/>
  <c r="L30" i="3" s="1"/>
  <c r="I29" i="4"/>
  <c r="K29" i="4" s="1"/>
  <c r="I12" i="4"/>
  <c r="K12" i="4" s="1"/>
  <c r="I20" i="4"/>
  <c r="K20" i="4" s="1"/>
  <c r="I8" i="4"/>
  <c r="K8" i="4" s="1"/>
  <c r="L8" i="4" s="1"/>
  <c r="I28" i="4"/>
  <c r="K28" i="4" s="1"/>
  <c r="I24" i="4"/>
  <c r="K24" i="4" s="1"/>
  <c r="I23" i="4"/>
  <c r="K23" i="4" s="1"/>
  <c r="I16" i="4"/>
  <c r="K16" i="4" s="1"/>
  <c r="I7" i="4"/>
  <c r="K7" i="4" s="1"/>
  <c r="L7" i="4" s="1"/>
  <c r="G9" i="4"/>
  <c r="I11" i="4"/>
  <c r="K11" i="4" s="1"/>
  <c r="I27" i="4"/>
  <c r="K27" i="4" s="1"/>
  <c r="I15" i="4"/>
  <c r="K15" i="4" s="1"/>
  <c r="I10" i="4"/>
  <c r="K10" i="4" s="1"/>
  <c r="I14" i="4"/>
  <c r="K14" i="4" s="1"/>
  <c r="I18" i="4"/>
  <c r="K18" i="4" s="1"/>
  <c r="I22" i="4"/>
  <c r="K22" i="4" s="1"/>
  <c r="I26" i="4"/>
  <c r="K26" i="4" s="1"/>
  <c r="I30" i="4"/>
  <c r="K30" i="4" s="1"/>
  <c r="I19" i="4"/>
  <c r="K19" i="4" s="1"/>
  <c r="I9" i="4"/>
  <c r="K9" i="4" s="1"/>
  <c r="I13" i="4"/>
  <c r="K13" i="4" s="1"/>
  <c r="I17" i="4"/>
  <c r="K17" i="4" s="1"/>
  <c r="I21" i="4"/>
  <c r="K21" i="4" s="1"/>
  <c r="I25" i="4"/>
  <c r="K25" i="4" s="1"/>
  <c r="H25" i="2"/>
  <c r="K26" i="2"/>
  <c r="K30" i="1"/>
  <c r="L30" i="1" s="1"/>
  <c r="K29" i="1"/>
  <c r="L29" i="1" s="1"/>
  <c r="K28" i="1"/>
  <c r="L28" i="1" s="1"/>
  <c r="I29" i="3"/>
  <c r="I21" i="3"/>
  <c r="H22" i="3"/>
  <c r="I28" i="3"/>
  <c r="I20" i="3"/>
  <c r="H8" i="3"/>
  <c r="I27" i="3"/>
  <c r="I19" i="3"/>
  <c r="I26" i="3"/>
  <c r="K22" i="3"/>
  <c r="L22" i="3" s="1"/>
  <c r="H13" i="3"/>
  <c r="I24" i="3"/>
  <c r="I23" i="3"/>
  <c r="I11" i="3"/>
  <c r="I13" i="3"/>
  <c r="K13" i="3" s="1"/>
  <c r="L13" i="3" s="1"/>
  <c r="I10" i="3"/>
  <c r="K10" i="3" s="1"/>
  <c r="L10" i="3" s="1"/>
  <c r="I18" i="3"/>
  <c r="K18" i="3" s="1"/>
  <c r="L18" i="3" s="1"/>
  <c r="I15" i="3"/>
  <c r="K15" i="3" s="1"/>
  <c r="L15" i="3" s="1"/>
  <c r="I12" i="3"/>
  <c r="K12" i="3" s="1"/>
  <c r="L12" i="3" s="1"/>
  <c r="I9" i="3"/>
  <c r="K9" i="3" s="1"/>
  <c r="L9" i="3" s="1"/>
  <c r="I17" i="3"/>
  <c r="K17" i="3" s="1"/>
  <c r="L17" i="3" s="1"/>
  <c r="I14" i="3"/>
  <c r="K14" i="3" s="1"/>
  <c r="L14" i="3" s="1"/>
  <c r="I8" i="3"/>
  <c r="K8" i="3" s="1"/>
  <c r="L8" i="3" s="1"/>
  <c r="I16" i="3"/>
  <c r="K16" i="3" s="1"/>
  <c r="L16" i="3" s="1"/>
  <c r="I17" i="2"/>
  <c r="K17" i="2" s="1"/>
  <c r="I16" i="2"/>
  <c r="K16" i="2" s="1"/>
  <c r="I9" i="2"/>
  <c r="K9" i="2" s="1"/>
  <c r="I15" i="2"/>
  <c r="K15" i="2" s="1"/>
  <c r="I15" i="1"/>
  <c r="K15" i="1" s="1"/>
  <c r="I9" i="1"/>
  <c r="K9" i="1" s="1"/>
  <c r="I13" i="2"/>
  <c r="K13" i="2" s="1"/>
  <c r="I10" i="2"/>
  <c r="K10" i="2" s="1"/>
  <c r="I18" i="2"/>
  <c r="K18" i="2" s="1"/>
  <c r="I12" i="2"/>
  <c r="K12" i="2" s="1"/>
  <c r="I14" i="2"/>
  <c r="K14" i="2" s="1"/>
  <c r="I11" i="2"/>
  <c r="K11" i="2" s="1"/>
  <c r="I8" i="2"/>
  <c r="K8" i="2" s="1"/>
  <c r="I14" i="1"/>
  <c r="K14" i="1" s="1"/>
  <c r="I17" i="1"/>
  <c r="K17" i="1" s="1"/>
  <c r="I16" i="1"/>
  <c r="K16" i="1" s="1"/>
  <c r="I12" i="1"/>
  <c r="K12" i="1" s="1"/>
  <c r="I10" i="1"/>
  <c r="K10" i="1" s="1"/>
  <c r="I11" i="1"/>
  <c r="K11" i="1" s="1"/>
  <c r="I7" i="1"/>
  <c r="K7" i="1" s="1"/>
  <c r="I13" i="1"/>
  <c r="K13" i="1" s="1"/>
  <c r="I8" i="1"/>
  <c r="K8" i="1" s="1"/>
  <c r="H30" i="3" l="1"/>
  <c r="H14" i="3"/>
  <c r="H25" i="3"/>
  <c r="L9" i="4"/>
  <c r="H8" i="4"/>
  <c r="H7" i="4"/>
  <c r="H9" i="4"/>
  <c r="G10" i="4"/>
  <c r="H28" i="3"/>
  <c r="K28" i="3"/>
  <c r="L28" i="3" s="1"/>
  <c r="H12" i="3"/>
  <c r="H15" i="3"/>
  <c r="H9" i="3"/>
  <c r="H23" i="3"/>
  <c r="K23" i="3"/>
  <c r="L23" i="3" s="1"/>
  <c r="H26" i="3"/>
  <c r="K26" i="3"/>
  <c r="L26" i="3" s="1"/>
  <c r="H17" i="3"/>
  <c r="H27" i="3"/>
  <c r="K27" i="3"/>
  <c r="L27" i="3" s="1"/>
  <c r="H21" i="3"/>
  <c r="K21" i="3"/>
  <c r="L21" i="3" s="1"/>
  <c r="H29" i="3"/>
  <c r="K29" i="3"/>
  <c r="L29" i="3" s="1"/>
  <c r="H24" i="3"/>
  <c r="K24" i="3"/>
  <c r="L24" i="3" s="1"/>
  <c r="H16" i="3"/>
  <c r="H10" i="3"/>
  <c r="H19" i="3"/>
  <c r="K19" i="3"/>
  <c r="L19" i="3" s="1"/>
  <c r="K11" i="3"/>
  <c r="L11" i="3" s="1"/>
  <c r="H11" i="3"/>
  <c r="H20" i="3"/>
  <c r="K20" i="3"/>
  <c r="L20" i="3" s="1"/>
  <c r="H18" i="3"/>
  <c r="H10" i="4" l="1"/>
  <c r="G11" i="4"/>
  <c r="L10" i="4"/>
  <c r="G12" i="4" l="1"/>
  <c r="H11" i="4"/>
  <c r="L11" i="4"/>
  <c r="G13" i="4" l="1"/>
  <c r="H12" i="4"/>
  <c r="L12" i="4"/>
  <c r="H13" i="4" l="1"/>
  <c r="G14" i="4"/>
  <c r="L13" i="4"/>
  <c r="H14" i="4" l="1"/>
  <c r="G15" i="4"/>
  <c r="L14" i="4"/>
  <c r="G16" i="4" l="1"/>
  <c r="H15" i="4"/>
  <c r="L15" i="4"/>
  <c r="G17" i="4" l="1"/>
  <c r="H16" i="4"/>
  <c r="L16" i="4"/>
  <c r="H17" i="4" l="1"/>
  <c r="G18" i="4"/>
  <c r="L17" i="4"/>
  <c r="H18" i="4" l="1"/>
  <c r="G19" i="4"/>
  <c r="L18" i="4"/>
  <c r="G20" i="4" l="1"/>
  <c r="H19" i="4"/>
  <c r="L19" i="4"/>
  <c r="G21" i="4" l="1"/>
  <c r="H20" i="4"/>
  <c r="L20" i="4"/>
  <c r="H21" i="4" l="1"/>
  <c r="G22" i="4"/>
  <c r="L21" i="4"/>
  <c r="H22" i="4" l="1"/>
  <c r="G23" i="4"/>
  <c r="L22" i="4"/>
  <c r="G24" i="4" l="1"/>
  <c r="H23" i="4"/>
  <c r="L23" i="4"/>
  <c r="G25" i="4" l="1"/>
  <c r="H24" i="4"/>
  <c r="L24" i="4"/>
  <c r="H25" i="4" l="1"/>
  <c r="G26" i="4"/>
  <c r="L25" i="4"/>
  <c r="H26" i="4" l="1"/>
  <c r="G27" i="4"/>
  <c r="L26" i="4"/>
  <c r="G28" i="4" l="1"/>
  <c r="H27" i="4"/>
  <c r="L27" i="4"/>
  <c r="G29" i="4" l="1"/>
  <c r="H28" i="4"/>
  <c r="L28" i="4"/>
  <c r="H29" i="4" l="1"/>
  <c r="G30" i="4"/>
  <c r="L29" i="4"/>
  <c r="H30" i="4" l="1"/>
  <c r="L30" i="4"/>
</calcChain>
</file>

<file path=xl/sharedStrings.xml><?xml version="1.0" encoding="utf-8"?>
<sst xmlns="http://schemas.openxmlformats.org/spreadsheetml/2006/main" count="136" uniqueCount="38">
  <si>
    <t>積立額</t>
    <rPh sb="0" eb="2">
      <t>ツミタテ</t>
    </rPh>
    <rPh sb="2" eb="3">
      <t>ガク</t>
    </rPh>
    <phoneticPr fontId="2"/>
  </si>
  <si>
    <t>1か月目</t>
    <rPh sb="2" eb="3">
      <t>ゲツ</t>
    </rPh>
    <rPh sb="3" eb="4">
      <t>メ</t>
    </rPh>
    <phoneticPr fontId="2"/>
  </si>
  <si>
    <t>2か月目</t>
    <rPh sb="2" eb="3">
      <t>ゲツ</t>
    </rPh>
    <rPh sb="3" eb="4">
      <t>メ</t>
    </rPh>
    <phoneticPr fontId="2"/>
  </si>
  <si>
    <t>3か月目</t>
    <rPh sb="2" eb="3">
      <t>ゲツ</t>
    </rPh>
    <rPh sb="3" eb="4">
      <t>メ</t>
    </rPh>
    <phoneticPr fontId="2"/>
  </si>
  <si>
    <t>4か月目</t>
    <rPh sb="2" eb="3">
      <t>ゲツ</t>
    </rPh>
    <rPh sb="3" eb="4">
      <t>メ</t>
    </rPh>
    <phoneticPr fontId="2"/>
  </si>
  <si>
    <t>5か月目</t>
    <rPh sb="2" eb="3">
      <t>ゲツ</t>
    </rPh>
    <rPh sb="3" eb="4">
      <t>メ</t>
    </rPh>
    <phoneticPr fontId="2"/>
  </si>
  <si>
    <t>6か月目</t>
    <rPh sb="2" eb="3">
      <t>ゲツ</t>
    </rPh>
    <rPh sb="3" eb="4">
      <t>メ</t>
    </rPh>
    <phoneticPr fontId="2"/>
  </si>
  <si>
    <t>7か月目</t>
    <rPh sb="2" eb="3">
      <t>ゲツ</t>
    </rPh>
    <rPh sb="3" eb="4">
      <t>メ</t>
    </rPh>
    <phoneticPr fontId="2"/>
  </si>
  <si>
    <t>8か月目</t>
    <rPh sb="2" eb="3">
      <t>ゲツ</t>
    </rPh>
    <rPh sb="3" eb="4">
      <t>メ</t>
    </rPh>
    <phoneticPr fontId="2"/>
  </si>
  <si>
    <t>9か月目</t>
    <rPh sb="2" eb="3">
      <t>ゲツ</t>
    </rPh>
    <rPh sb="3" eb="4">
      <t>メ</t>
    </rPh>
    <phoneticPr fontId="2"/>
  </si>
  <si>
    <t>10か月目</t>
    <rPh sb="3" eb="4">
      <t>ゲツ</t>
    </rPh>
    <rPh sb="4" eb="5">
      <t>メ</t>
    </rPh>
    <phoneticPr fontId="2"/>
  </si>
  <si>
    <t>11か月目</t>
    <rPh sb="3" eb="4">
      <t>ゲツ</t>
    </rPh>
    <rPh sb="4" eb="5">
      <t>メ</t>
    </rPh>
    <phoneticPr fontId="2"/>
  </si>
  <si>
    <t>12か月目</t>
    <rPh sb="3" eb="4">
      <t>ゲツ</t>
    </rPh>
    <rPh sb="4" eb="5">
      <t>メ</t>
    </rPh>
    <phoneticPr fontId="2"/>
  </si>
  <si>
    <t>13か月目</t>
    <rPh sb="3" eb="4">
      <t>ゲツ</t>
    </rPh>
    <rPh sb="4" eb="5">
      <t>メ</t>
    </rPh>
    <phoneticPr fontId="2"/>
  </si>
  <si>
    <t>14か月目</t>
    <rPh sb="3" eb="4">
      <t>ゲツ</t>
    </rPh>
    <rPh sb="4" eb="5">
      <t>メ</t>
    </rPh>
    <phoneticPr fontId="2"/>
  </si>
  <si>
    <t>15か月目</t>
    <rPh sb="3" eb="4">
      <t>ゲツ</t>
    </rPh>
    <rPh sb="4" eb="5">
      <t>メ</t>
    </rPh>
    <phoneticPr fontId="2"/>
  </si>
  <si>
    <t>16か月目</t>
    <rPh sb="3" eb="4">
      <t>ゲツ</t>
    </rPh>
    <rPh sb="4" eb="5">
      <t>メ</t>
    </rPh>
    <phoneticPr fontId="2"/>
  </si>
  <si>
    <t>17か月目</t>
    <rPh sb="3" eb="4">
      <t>ゲツ</t>
    </rPh>
    <rPh sb="4" eb="5">
      <t>メ</t>
    </rPh>
    <phoneticPr fontId="2"/>
  </si>
  <si>
    <t>18か月目</t>
    <rPh sb="3" eb="4">
      <t>ゲツ</t>
    </rPh>
    <rPh sb="4" eb="5">
      <t>メ</t>
    </rPh>
    <phoneticPr fontId="2"/>
  </si>
  <si>
    <t>1口当たりの購入価格</t>
    <rPh sb="1" eb="3">
      <t>クチア</t>
    </rPh>
    <rPh sb="6" eb="8">
      <t>コウニュウ</t>
    </rPh>
    <rPh sb="8" eb="10">
      <t>カカク</t>
    </rPh>
    <phoneticPr fontId="2"/>
  </si>
  <si>
    <t>購入口数</t>
    <rPh sb="0" eb="2">
      <t>コウニュウ</t>
    </rPh>
    <rPh sb="2" eb="3">
      <t>クチ</t>
    </rPh>
    <rPh sb="3" eb="4">
      <t>スウ</t>
    </rPh>
    <phoneticPr fontId="2"/>
  </si>
  <si>
    <t>積立総額</t>
    <rPh sb="0" eb="2">
      <t>ツミタテ</t>
    </rPh>
    <rPh sb="2" eb="4">
      <t>ソウガク</t>
    </rPh>
    <phoneticPr fontId="2"/>
  </si>
  <si>
    <t>購入平均価格</t>
    <rPh sb="0" eb="2">
      <t>コウニュウ</t>
    </rPh>
    <rPh sb="2" eb="4">
      <t>ヘイキン</t>
    </rPh>
    <rPh sb="4" eb="6">
      <t>カカク</t>
    </rPh>
    <phoneticPr fontId="2"/>
  </si>
  <si>
    <t>保有口数</t>
    <rPh sb="0" eb="2">
      <t>ホユウ</t>
    </rPh>
    <rPh sb="2" eb="3">
      <t>クチ</t>
    </rPh>
    <rPh sb="3" eb="4">
      <t>スウ</t>
    </rPh>
    <phoneticPr fontId="2"/>
  </si>
  <si>
    <t>評価額</t>
    <rPh sb="0" eb="3">
      <t>ヒョウカガク</t>
    </rPh>
    <phoneticPr fontId="2"/>
  </si>
  <si>
    <t>積立投資のケース（ドルコスト平均法）</t>
    <rPh sb="0" eb="2">
      <t>ツミタテ</t>
    </rPh>
    <rPh sb="2" eb="4">
      <t>トウシ</t>
    </rPh>
    <rPh sb="14" eb="17">
      <t>ヘイキンホウ</t>
    </rPh>
    <phoneticPr fontId="2"/>
  </si>
  <si>
    <t>購入額</t>
    <rPh sb="0" eb="2">
      <t>コウニュウ</t>
    </rPh>
    <rPh sb="2" eb="3">
      <t>ガク</t>
    </rPh>
    <phoneticPr fontId="2"/>
  </si>
  <si>
    <t>一括投資のケース</t>
    <rPh sb="0" eb="2">
      <t>イッカツ</t>
    </rPh>
    <rPh sb="2" eb="4">
      <t>トウシ</t>
    </rPh>
    <phoneticPr fontId="2"/>
  </si>
  <si>
    <t>19か月目</t>
    <rPh sb="3" eb="4">
      <t>ゲツ</t>
    </rPh>
    <rPh sb="4" eb="5">
      <t>メ</t>
    </rPh>
    <phoneticPr fontId="2"/>
  </si>
  <si>
    <t>20か月目</t>
    <rPh sb="3" eb="4">
      <t>ゲツ</t>
    </rPh>
    <rPh sb="4" eb="5">
      <t>メ</t>
    </rPh>
    <phoneticPr fontId="2"/>
  </si>
  <si>
    <t>21か月目</t>
    <rPh sb="3" eb="4">
      <t>ゲツ</t>
    </rPh>
    <rPh sb="4" eb="5">
      <t>メ</t>
    </rPh>
    <phoneticPr fontId="2"/>
  </si>
  <si>
    <t>22か月目</t>
    <rPh sb="3" eb="4">
      <t>ゲツ</t>
    </rPh>
    <rPh sb="4" eb="5">
      <t>メ</t>
    </rPh>
    <phoneticPr fontId="2"/>
  </si>
  <si>
    <t>23か月目</t>
    <rPh sb="3" eb="4">
      <t>ゲツ</t>
    </rPh>
    <rPh sb="4" eb="5">
      <t>メ</t>
    </rPh>
    <phoneticPr fontId="2"/>
  </si>
  <si>
    <t>24か月目</t>
    <rPh sb="3" eb="4">
      <t>ゲツ</t>
    </rPh>
    <rPh sb="4" eb="5">
      <t>メ</t>
    </rPh>
    <phoneticPr fontId="2"/>
  </si>
  <si>
    <t>損益</t>
    <rPh sb="0" eb="2">
      <t>ソンエキ</t>
    </rPh>
    <phoneticPr fontId="2"/>
  </si>
  <si>
    <t>購入総額</t>
    <rPh sb="0" eb="2">
      <t>コウニュウ</t>
    </rPh>
    <rPh sb="2" eb="4">
      <t>ソウガク</t>
    </rPh>
    <phoneticPr fontId="2"/>
  </si>
  <si>
    <t>つみたて</t>
    <phoneticPr fontId="2"/>
  </si>
  <si>
    <t>一括</t>
    <rPh sb="0" eb="2">
      <t>イッカツ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</si>
</sst>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6" fontId="0" fillId="0" borderId="0" xfId="1" applyFont="1">
      <alignment vertical="center"/>
    </xf>
    <xf numFmtId="0" fontId="0" fillId="0" borderId="0" xfId="0" applyAlignment="1">
      <alignment horizontal="center" vertical="center"/>
    </xf>
    <xf numFmtId="6" fontId="0" fillId="0" borderId="0" xfId="1" applyFont="1" applyAlignment="1">
      <alignment horizontal="center" vertical="center"/>
    </xf>
    <xf numFmtId="6" fontId="0" fillId="0" borderId="1" xfId="1" applyFont="1" applyBorder="1">
      <alignment vertical="center"/>
    </xf>
    <xf numFmtId="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6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6" fontId="0" fillId="0" borderId="8" xfId="1" applyFont="1" applyBorder="1">
      <alignment vertical="center"/>
    </xf>
    <xf numFmtId="0" fontId="0" fillId="0" borderId="9" xfId="0" applyBorder="1">
      <alignment vertical="center"/>
    </xf>
    <xf numFmtId="6" fontId="0" fillId="0" borderId="5" xfId="0" applyNumberFormat="1" applyBorder="1">
      <alignment vertical="center"/>
    </xf>
    <xf numFmtId="6" fontId="0" fillId="0" borderId="7" xfId="0" applyNumberFormat="1" applyBorder="1">
      <alignment vertical="center"/>
    </xf>
    <xf numFmtId="6" fontId="0" fillId="0" borderId="6" xfId="0" applyNumberFormat="1" applyBorder="1">
      <alignment vertical="center"/>
    </xf>
    <xf numFmtId="6" fontId="0" fillId="0" borderId="9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6" fontId="0" fillId="0" borderId="8" xfId="0" applyNumberFormat="1" applyBorder="1">
      <alignment vertical="center"/>
    </xf>
    <xf numFmtId="6" fontId="0" fillId="0" borderId="2" xfId="1" applyFont="1" applyBorder="1" applyAlignment="1">
      <alignment horizontal="center" vertical="center"/>
    </xf>
    <xf numFmtId="6" fontId="0" fillId="0" borderId="5" xfId="1" applyFont="1" applyBorder="1">
      <alignment vertical="center"/>
    </xf>
    <xf numFmtId="6" fontId="0" fillId="0" borderId="7" xfId="1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株価が上がった場合の損益比較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Sheet5!$D$6</c:f>
              <c:strCache>
                <c:ptCount val="1"/>
                <c:pt idx="0">
                  <c:v>つみたて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Sheet5!$D$7:$D$30</c:f>
              <c:numCache>
                <c:formatCode>"¥"#,##0_);[Red]\("¥"#,##0\)</c:formatCode>
                <c:ptCount val="24"/>
                <c:pt idx="0">
                  <c:v>0</c:v>
                </c:pt>
                <c:pt idx="1">
                  <c:v>-500</c:v>
                </c:pt>
                <c:pt idx="2">
                  <c:v>-2516.94915254238</c:v>
                </c:pt>
                <c:pt idx="3">
                  <c:v>2087.4219446922361</c:v>
                </c:pt>
                <c:pt idx="4">
                  <c:v>4122.212310437113</c:v>
                </c:pt>
                <c:pt idx="5">
                  <c:v>11701.993243737292</c:v>
                </c:pt>
                <c:pt idx="6">
                  <c:v>5711.305954870506</c:v>
                </c:pt>
                <c:pt idx="7">
                  <c:v>12669.73517922117</c:v>
                </c:pt>
                <c:pt idx="8">
                  <c:v>16617.699791396502</c:v>
                </c:pt>
                <c:pt idx="9">
                  <c:v>21027.202865110245</c:v>
                </c:pt>
                <c:pt idx="10">
                  <c:v>30755.299921628786</c:v>
                </c:pt>
                <c:pt idx="11">
                  <c:v>41365.749919323775</c:v>
                </c:pt>
                <c:pt idx="12">
                  <c:v>47099.546346742718</c:v>
                </c:pt>
                <c:pt idx="13">
                  <c:v>43405.74736353074</c:v>
                </c:pt>
                <c:pt idx="14">
                  <c:v>49988.215365853684</c:v>
                </c:pt>
                <c:pt idx="15">
                  <c:v>54189.797007583547</c:v>
                </c:pt>
                <c:pt idx="16">
                  <c:v>52705.936460340279</c:v>
                </c:pt>
                <c:pt idx="17">
                  <c:v>58975.640487753553</c:v>
                </c:pt>
                <c:pt idx="18">
                  <c:v>62275.78175765858</c:v>
                </c:pt>
                <c:pt idx="19">
                  <c:v>65740.306589207379</c:v>
                </c:pt>
                <c:pt idx="20">
                  <c:v>69368.319159175851</c:v>
                </c:pt>
                <c:pt idx="21">
                  <c:v>80740.161747129867</c:v>
                </c:pt>
                <c:pt idx="22">
                  <c:v>88641.390139099327</c:v>
                </c:pt>
                <c:pt idx="23">
                  <c:v>94804.778451545979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Sheet5!$E$6</c:f>
              <c:strCache>
                <c:ptCount val="1"/>
                <c:pt idx="0">
                  <c:v>一括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Sheet5!$E$7:$E$30</c:f>
              <c:numCache>
                <c:formatCode>"¥"#,##0_);[Red]\("¥"#,##0\)</c:formatCode>
                <c:ptCount val="24"/>
                <c:pt idx="0">
                  <c:v>0</c:v>
                </c:pt>
                <c:pt idx="1">
                  <c:v>-12000</c:v>
                </c:pt>
                <c:pt idx="2">
                  <c:v>-36000</c:v>
                </c:pt>
                <c:pt idx="3">
                  <c:v>0</c:v>
                </c:pt>
                <c:pt idx="4">
                  <c:v>12000</c:v>
                </c:pt>
                <c:pt idx="5">
                  <c:v>48000</c:v>
                </c:pt>
                <c:pt idx="6">
                  <c:v>24000</c:v>
                </c:pt>
                <c:pt idx="7">
                  <c:v>48000</c:v>
                </c:pt>
                <c:pt idx="8">
                  <c:v>60000</c:v>
                </c:pt>
                <c:pt idx="9">
                  <c:v>72000</c:v>
                </c:pt>
                <c:pt idx="10">
                  <c:v>96000</c:v>
                </c:pt>
                <c:pt idx="11">
                  <c:v>120000</c:v>
                </c:pt>
                <c:pt idx="12">
                  <c:v>132000</c:v>
                </c:pt>
                <c:pt idx="13">
                  <c:v>124800</c:v>
                </c:pt>
                <c:pt idx="14">
                  <c:v>136800</c:v>
                </c:pt>
                <c:pt idx="15">
                  <c:v>144000</c:v>
                </c:pt>
                <c:pt idx="16">
                  <c:v>141600</c:v>
                </c:pt>
                <c:pt idx="17">
                  <c:v>151200</c:v>
                </c:pt>
                <c:pt idx="18">
                  <c:v>156000</c:v>
                </c:pt>
                <c:pt idx="19">
                  <c:v>160800</c:v>
                </c:pt>
                <c:pt idx="20">
                  <c:v>165600</c:v>
                </c:pt>
                <c:pt idx="21">
                  <c:v>180000</c:v>
                </c:pt>
                <c:pt idx="22">
                  <c:v>189600</c:v>
                </c:pt>
                <c:pt idx="23">
                  <c:v>196800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9064"/>
        <c:axId val="192379448"/>
      </c:lineChart>
      <c:catAx>
        <c:axId val="192379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2379448"/>
        <c:crosses val="autoZero"/>
        <c:auto val="1"/>
        <c:lblAlgn val="ctr"/>
        <c:lblOffset val="100"/>
        <c:noMultiLvlLbl val="0"/>
      </c:catAx>
      <c:valAx>
        <c:axId val="19237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237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800" b="0" i="0" baseline="0">
                <a:effectLst/>
              </a:rPr>
              <a:t>株価が上がった場合の損益比較</a:t>
            </a:r>
            <a:endParaRPr lang="ja-JP" altLang="ja-JP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Sheet6!$D$6</c:f>
              <c:strCache>
                <c:ptCount val="1"/>
                <c:pt idx="0">
                  <c:v>つみたて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Sheet6!$D$7:$D$30</c:f>
              <c:numCache>
                <c:formatCode>"¥"#,##0_);[Red]\("¥"#,##0\)</c:formatCode>
                <c:ptCount val="24"/>
                <c:pt idx="0">
                  <c:v>0</c:v>
                </c:pt>
                <c:pt idx="1">
                  <c:v>500</c:v>
                </c:pt>
                <c:pt idx="2">
                  <c:v>2483.6065573770466</c:v>
                </c:pt>
                <c:pt idx="3">
                  <c:v>-1920.3747072599508</c:v>
                </c:pt>
                <c:pt idx="4">
                  <c:v>-3888.3684621389839</c:v>
                </c:pt>
                <c:pt idx="5">
                  <c:v>-11317.773455589544</c:v>
                </c:pt>
                <c:pt idx="6">
                  <c:v>-5293.4082218605909</c:v>
                </c:pt>
                <c:pt idx="7">
                  <c:v>-12352.256214210211</c:v>
                </c:pt>
                <c:pt idx="8">
                  <c:v>-16417.394496099354</c:v>
                </c:pt>
                <c:pt idx="9">
                  <c:v>-21027.987323442998</c:v>
                </c:pt>
                <c:pt idx="10">
                  <c:v>-31360.28408924141</c:v>
                </c:pt>
                <c:pt idx="11">
                  <c:v>-42846.427008886007</c:v>
                </c:pt>
                <c:pt idx="12">
                  <c:v>-49189.498468708247</c:v>
                </c:pt>
                <c:pt idx="13">
                  <c:v>-45016.3086540394</c:v>
                </c:pt>
                <c:pt idx="14">
                  <c:v>-52576.463721498323</c:v>
                </c:pt>
                <c:pt idx="15">
                  <c:v>-57482.927132344048</c:v>
                </c:pt>
                <c:pt idx="16">
                  <c:v>-55722.439328728826</c:v>
                </c:pt>
                <c:pt idx="17">
                  <c:v>-63262.315854393062</c:v>
                </c:pt>
                <c:pt idx="18">
                  <c:v>-67285.418674187211</c:v>
                </c:pt>
                <c:pt idx="19">
                  <c:v>-71563.840642917552</c:v>
                </c:pt>
                <c:pt idx="20">
                  <c:v>-76099.773341261549</c:v>
                </c:pt>
                <c:pt idx="21">
                  <c:v>-90486.792215514579</c:v>
                </c:pt>
                <c:pt idx="22">
                  <c:v>-100611.4714650166</c:v>
                </c:pt>
                <c:pt idx="23">
                  <c:v>-108612.22072114749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Sheet6!$E$6</c:f>
              <c:strCache>
                <c:ptCount val="1"/>
                <c:pt idx="0">
                  <c:v>一括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Sheet6!$E$7:$E$30</c:f>
              <c:numCache>
                <c:formatCode>"¥"#,##0_);[Red]\("¥"#,##0\)</c:formatCode>
                <c:ptCount val="24"/>
                <c:pt idx="0">
                  <c:v>0</c:v>
                </c:pt>
                <c:pt idx="1">
                  <c:v>12000</c:v>
                </c:pt>
                <c:pt idx="2">
                  <c:v>36000</c:v>
                </c:pt>
                <c:pt idx="3">
                  <c:v>0</c:v>
                </c:pt>
                <c:pt idx="4">
                  <c:v>-12000</c:v>
                </c:pt>
                <c:pt idx="5">
                  <c:v>-48000</c:v>
                </c:pt>
                <c:pt idx="6">
                  <c:v>-24000</c:v>
                </c:pt>
                <c:pt idx="7">
                  <c:v>-48000</c:v>
                </c:pt>
                <c:pt idx="8">
                  <c:v>-60000</c:v>
                </c:pt>
                <c:pt idx="9">
                  <c:v>-72000</c:v>
                </c:pt>
                <c:pt idx="10">
                  <c:v>-96000</c:v>
                </c:pt>
                <c:pt idx="11">
                  <c:v>-120000</c:v>
                </c:pt>
                <c:pt idx="12">
                  <c:v>-132000</c:v>
                </c:pt>
                <c:pt idx="13">
                  <c:v>-124800</c:v>
                </c:pt>
                <c:pt idx="14">
                  <c:v>-136800</c:v>
                </c:pt>
                <c:pt idx="15">
                  <c:v>-144000</c:v>
                </c:pt>
                <c:pt idx="16">
                  <c:v>-141600</c:v>
                </c:pt>
                <c:pt idx="17">
                  <c:v>-151200</c:v>
                </c:pt>
                <c:pt idx="18">
                  <c:v>-156000</c:v>
                </c:pt>
                <c:pt idx="19">
                  <c:v>-160800</c:v>
                </c:pt>
                <c:pt idx="20">
                  <c:v>-165600</c:v>
                </c:pt>
                <c:pt idx="21">
                  <c:v>-180000</c:v>
                </c:pt>
                <c:pt idx="22">
                  <c:v>-189600</c:v>
                </c:pt>
                <c:pt idx="23">
                  <c:v>-196800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25048"/>
        <c:axId val="191425432"/>
      </c:lineChart>
      <c:catAx>
        <c:axId val="191425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425432"/>
        <c:crosses val="autoZero"/>
        <c:auto val="1"/>
        <c:lblAlgn val="ctr"/>
        <c:lblOffset val="100"/>
        <c:noMultiLvlLbl val="0"/>
      </c:catAx>
      <c:valAx>
        <c:axId val="19142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42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104775</xdr:rowOff>
    </xdr:from>
    <xdr:to>
      <xdr:col>13</xdr:col>
      <xdr:colOff>647700</xdr:colOff>
      <xdr:row>28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533399</xdr:colOff>
      <xdr:row>11</xdr:row>
      <xdr:rowOff>104775</xdr:rowOff>
    </xdr:from>
    <xdr:to>
      <xdr:col>13</xdr:col>
      <xdr:colOff>447674</xdr:colOff>
      <xdr:row>35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0"/>
  <sheetViews>
    <sheetView showGridLines="0" workbookViewId="0">
      <selection activeCell="T33" sqref="T33"/>
    </sheetView>
  </sheetViews>
  <sheetFormatPr defaultRowHeight="13.5" x14ac:dyDescent="0.15"/>
  <cols>
    <col min="3" max="3" width="9" style="1"/>
    <col min="4" max="4" width="19.75" style="1" bestFit="1" customWidth="1"/>
    <col min="6" max="6" width="3.625" customWidth="1"/>
    <col min="8" max="8" width="13" style="1" bestFit="1" customWidth="1"/>
    <col min="10" max="10" width="3.625" customWidth="1"/>
    <col min="11" max="11" width="11.5" style="1" bestFit="1" customWidth="1"/>
  </cols>
  <sheetData>
    <row r="4" spans="1:12" x14ac:dyDescent="0.15">
      <c r="B4" s="24" t="s">
        <v>25</v>
      </c>
      <c r="C4" s="24"/>
      <c r="D4" s="24"/>
      <c r="E4" s="24"/>
      <c r="F4" s="24"/>
      <c r="G4" s="24"/>
      <c r="H4" s="24"/>
      <c r="I4" s="24"/>
      <c r="J4" s="24"/>
      <c r="K4" s="24"/>
    </row>
    <row r="5" spans="1:12" ht="14.25" thickBo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2" s="2" customFormat="1" x14ac:dyDescent="0.15">
      <c r="A6" s="23"/>
      <c r="B6" s="6"/>
      <c r="C6" s="7" t="s">
        <v>0</v>
      </c>
      <c r="D6" s="7" t="s">
        <v>19</v>
      </c>
      <c r="E6" s="8" t="s">
        <v>20</v>
      </c>
      <c r="G6" s="6" t="s">
        <v>21</v>
      </c>
      <c r="H6" s="7" t="s">
        <v>22</v>
      </c>
      <c r="I6" s="8" t="s">
        <v>23</v>
      </c>
      <c r="K6" s="20" t="s">
        <v>24</v>
      </c>
      <c r="L6" s="8" t="s">
        <v>34</v>
      </c>
    </row>
    <row r="7" spans="1:12" ht="18" customHeight="1" x14ac:dyDescent="0.15">
      <c r="B7" s="9" t="s">
        <v>1</v>
      </c>
      <c r="C7" s="4">
        <v>30000</v>
      </c>
      <c r="D7" s="4">
        <v>30000</v>
      </c>
      <c r="E7" s="10">
        <f>C7/D7</f>
        <v>1</v>
      </c>
      <c r="G7" s="14">
        <f>C7</f>
        <v>30000</v>
      </c>
      <c r="H7" s="4">
        <f>G7/I7</f>
        <v>30000</v>
      </c>
      <c r="I7" s="10">
        <f>E7</f>
        <v>1</v>
      </c>
      <c r="K7" s="21">
        <f>I7*D7</f>
        <v>30000</v>
      </c>
      <c r="L7" s="16">
        <f>K7-G7</f>
        <v>0</v>
      </c>
    </row>
    <row r="8" spans="1:12" ht="18" customHeight="1" x14ac:dyDescent="0.15">
      <c r="B8" s="9" t="s">
        <v>2</v>
      </c>
      <c r="C8" s="4">
        <v>30000</v>
      </c>
      <c r="D8" s="4">
        <v>29500</v>
      </c>
      <c r="E8" s="10">
        <f t="shared" ref="E8:E30" si="0">C8/D8</f>
        <v>1.0169491525423728</v>
      </c>
      <c r="G8" s="14">
        <f>C8+G7</f>
        <v>60000</v>
      </c>
      <c r="H8" s="4">
        <f>G8/I8</f>
        <v>29747.899159663866</v>
      </c>
      <c r="I8" s="10">
        <f>SUM($E$7:E8)</f>
        <v>2.0169491525423728</v>
      </c>
      <c r="K8" s="21">
        <f t="shared" ref="K8:K17" si="1">I8*D8</f>
        <v>59500</v>
      </c>
      <c r="L8" s="16">
        <f t="shared" ref="L8:L30" si="2">K8-G8</f>
        <v>-500</v>
      </c>
    </row>
    <row r="9" spans="1:12" ht="18" customHeight="1" x14ac:dyDescent="0.15">
      <c r="B9" s="9" t="s">
        <v>3</v>
      </c>
      <c r="C9" s="4">
        <v>30000</v>
      </c>
      <c r="D9" s="4">
        <v>28500</v>
      </c>
      <c r="E9" s="10">
        <f t="shared" si="0"/>
        <v>1.0526315789473684</v>
      </c>
      <c r="G9" s="14">
        <f t="shared" ref="G9:G24" si="3">C9+G8</f>
        <v>90000</v>
      </c>
      <c r="H9" s="4">
        <f t="shared" ref="H9:H17" si="4">G9/I9</f>
        <v>29319.965126416744</v>
      </c>
      <c r="I9" s="10">
        <f>SUM($E$7:E9)</f>
        <v>3.069580731489741</v>
      </c>
      <c r="K9" s="21">
        <f t="shared" si="1"/>
        <v>87483.05084745762</v>
      </c>
      <c r="L9" s="16">
        <f t="shared" si="2"/>
        <v>-2516.94915254238</v>
      </c>
    </row>
    <row r="10" spans="1:12" ht="18" customHeight="1" x14ac:dyDescent="0.15">
      <c r="B10" s="9" t="s">
        <v>4</v>
      </c>
      <c r="C10" s="4">
        <v>30000</v>
      </c>
      <c r="D10" s="4">
        <v>30000</v>
      </c>
      <c r="E10" s="10">
        <f t="shared" si="0"/>
        <v>1</v>
      </c>
      <c r="G10" s="14">
        <f t="shared" si="3"/>
        <v>120000</v>
      </c>
      <c r="H10" s="4">
        <f t="shared" si="4"/>
        <v>29487.06707584393</v>
      </c>
      <c r="I10" s="10">
        <f>SUM($E$7:E10)</f>
        <v>4.069580731489741</v>
      </c>
      <c r="K10" s="21">
        <f t="shared" si="1"/>
        <v>122087.42194469224</v>
      </c>
      <c r="L10" s="16">
        <f t="shared" si="2"/>
        <v>2087.4219446922361</v>
      </c>
    </row>
    <row r="11" spans="1:12" ht="18" customHeight="1" x14ac:dyDescent="0.15">
      <c r="B11" s="9" t="s">
        <v>5</v>
      </c>
      <c r="C11" s="4">
        <v>30000</v>
      </c>
      <c r="D11" s="4">
        <v>30500</v>
      </c>
      <c r="E11" s="10">
        <f t="shared" si="0"/>
        <v>0.98360655737704916</v>
      </c>
      <c r="G11" s="14">
        <f t="shared" si="3"/>
        <v>150000</v>
      </c>
      <c r="H11" s="4">
        <f t="shared" si="4"/>
        <v>29684.235201509513</v>
      </c>
      <c r="I11" s="10">
        <f>SUM($E$7:E11)</f>
        <v>5.0531872888667904</v>
      </c>
      <c r="K11" s="21">
        <f t="shared" si="1"/>
        <v>154122.21231043711</v>
      </c>
      <c r="L11" s="16">
        <f t="shared" si="2"/>
        <v>4122.212310437113</v>
      </c>
    </row>
    <row r="12" spans="1:12" ht="18" customHeight="1" x14ac:dyDescent="0.15">
      <c r="B12" s="9" t="s">
        <v>6</v>
      </c>
      <c r="C12" s="4">
        <v>30000</v>
      </c>
      <c r="D12" s="4">
        <v>32000</v>
      </c>
      <c r="E12" s="10">
        <f t="shared" si="0"/>
        <v>0.9375</v>
      </c>
      <c r="G12" s="14">
        <f t="shared" si="3"/>
        <v>180000</v>
      </c>
      <c r="H12" s="4">
        <f t="shared" si="4"/>
        <v>30046.635940172589</v>
      </c>
      <c r="I12" s="10">
        <f>SUM($E$7:E12)</f>
        <v>5.9906872888667904</v>
      </c>
      <c r="K12" s="21">
        <f t="shared" si="1"/>
        <v>191701.99324373729</v>
      </c>
      <c r="L12" s="16">
        <f t="shared" si="2"/>
        <v>11701.993243737292</v>
      </c>
    </row>
    <row r="13" spans="1:12" ht="18" customHeight="1" x14ac:dyDescent="0.15">
      <c r="B13" s="9" t="s">
        <v>7</v>
      </c>
      <c r="C13" s="4">
        <v>30000</v>
      </c>
      <c r="D13" s="4">
        <v>31000</v>
      </c>
      <c r="E13" s="10">
        <f t="shared" si="0"/>
        <v>0.967741935483871</v>
      </c>
      <c r="G13" s="14">
        <f t="shared" si="3"/>
        <v>210000</v>
      </c>
      <c r="H13" s="4">
        <f t="shared" si="4"/>
        <v>30179.224826361085</v>
      </c>
      <c r="I13" s="10">
        <f>SUM($E$7:E13)</f>
        <v>6.9584292243506614</v>
      </c>
      <c r="K13" s="21">
        <f t="shared" si="1"/>
        <v>215711.30595487051</v>
      </c>
      <c r="L13" s="16">
        <f t="shared" si="2"/>
        <v>5711.305954870506</v>
      </c>
    </row>
    <row r="14" spans="1:12" ht="18" customHeight="1" x14ac:dyDescent="0.15">
      <c r="B14" s="9" t="s">
        <v>8</v>
      </c>
      <c r="C14" s="4">
        <v>30000</v>
      </c>
      <c r="D14" s="4">
        <v>32000</v>
      </c>
      <c r="E14" s="10">
        <f t="shared" si="0"/>
        <v>0.9375</v>
      </c>
      <c r="G14" s="14">
        <f t="shared" si="3"/>
        <v>240000</v>
      </c>
      <c r="H14" s="4">
        <f t="shared" si="4"/>
        <v>30395.409226801537</v>
      </c>
      <c r="I14" s="10">
        <f>SUM($E$7:E14)</f>
        <v>7.8959292243506614</v>
      </c>
      <c r="K14" s="21">
        <f t="shared" si="1"/>
        <v>252669.73517922117</v>
      </c>
      <c r="L14" s="16">
        <f t="shared" si="2"/>
        <v>12669.73517922117</v>
      </c>
    </row>
    <row r="15" spans="1:12" ht="18" customHeight="1" x14ac:dyDescent="0.15">
      <c r="B15" s="9" t="s">
        <v>9</v>
      </c>
      <c r="C15" s="4">
        <v>30000</v>
      </c>
      <c r="D15" s="4">
        <v>32500</v>
      </c>
      <c r="E15" s="10">
        <f t="shared" si="0"/>
        <v>0.92307692307692313</v>
      </c>
      <c r="G15" s="14">
        <f t="shared" si="3"/>
        <v>270000</v>
      </c>
      <c r="H15" s="4">
        <f t="shared" si="4"/>
        <v>30615.694726412712</v>
      </c>
      <c r="I15" s="10">
        <f>SUM($E$7:E15)</f>
        <v>8.8190061474275847</v>
      </c>
      <c r="K15" s="21">
        <f t="shared" si="1"/>
        <v>286617.6997913965</v>
      </c>
      <c r="L15" s="16">
        <f t="shared" si="2"/>
        <v>16617.699791396502</v>
      </c>
    </row>
    <row r="16" spans="1:12" ht="18" customHeight="1" x14ac:dyDescent="0.15">
      <c r="B16" s="9" t="s">
        <v>10</v>
      </c>
      <c r="C16" s="4">
        <v>30000</v>
      </c>
      <c r="D16" s="4">
        <v>33000</v>
      </c>
      <c r="E16" s="10">
        <f t="shared" si="0"/>
        <v>0.90909090909090906</v>
      </c>
      <c r="G16" s="14">
        <f t="shared" si="3"/>
        <v>300000</v>
      </c>
      <c r="H16" s="4">
        <f t="shared" si="4"/>
        <v>30838.508112846121</v>
      </c>
      <c r="I16" s="10">
        <f>SUM($E$7:E16)</f>
        <v>9.728097056518493</v>
      </c>
      <c r="K16" s="21">
        <f t="shared" si="1"/>
        <v>321027.20286511024</v>
      </c>
      <c r="L16" s="16">
        <f t="shared" si="2"/>
        <v>21027.202865110245</v>
      </c>
    </row>
    <row r="17" spans="2:12" ht="18" customHeight="1" x14ac:dyDescent="0.15">
      <c r="B17" s="9" t="s">
        <v>11</v>
      </c>
      <c r="C17" s="4">
        <v>30000</v>
      </c>
      <c r="D17" s="4">
        <v>34000</v>
      </c>
      <c r="E17" s="10">
        <f t="shared" si="0"/>
        <v>0.88235294117647056</v>
      </c>
      <c r="G17" s="14">
        <f t="shared" si="3"/>
        <v>330000</v>
      </c>
      <c r="H17" s="4">
        <f t="shared" si="4"/>
        <v>31101.414178634259</v>
      </c>
      <c r="I17" s="10">
        <f>SUM($E$7:E17)</f>
        <v>10.610449997694964</v>
      </c>
      <c r="K17" s="21">
        <f t="shared" si="1"/>
        <v>360755.29992162879</v>
      </c>
      <c r="L17" s="16">
        <f t="shared" si="2"/>
        <v>30755.299921628786</v>
      </c>
    </row>
    <row r="18" spans="2:12" ht="18" customHeight="1" x14ac:dyDescent="0.15">
      <c r="B18" s="9" t="s">
        <v>12</v>
      </c>
      <c r="C18" s="4">
        <v>30000</v>
      </c>
      <c r="D18" s="4">
        <v>35000</v>
      </c>
      <c r="E18" s="10">
        <f t="shared" si="0"/>
        <v>0.8571428571428571</v>
      </c>
      <c r="G18" s="14">
        <f t="shared" si="3"/>
        <v>360000</v>
      </c>
      <c r="H18" s="4">
        <f>G18/I18</f>
        <v>31392.813169864778</v>
      </c>
      <c r="I18" s="10">
        <f>SUM($E$7:E18)</f>
        <v>11.467592854837822</v>
      </c>
      <c r="K18" s="21">
        <f>I18*D18</f>
        <v>401365.74991932377</v>
      </c>
      <c r="L18" s="16">
        <f t="shared" si="2"/>
        <v>41365.749919323775</v>
      </c>
    </row>
    <row r="19" spans="2:12" ht="18" customHeight="1" x14ac:dyDescent="0.15">
      <c r="B19" s="9" t="s">
        <v>13</v>
      </c>
      <c r="C19" s="4">
        <v>30000</v>
      </c>
      <c r="D19" s="4">
        <v>35500</v>
      </c>
      <c r="E19" s="10">
        <f t="shared" si="0"/>
        <v>0.84507042253521125</v>
      </c>
      <c r="G19" s="14">
        <f t="shared" si="3"/>
        <v>390000</v>
      </c>
      <c r="H19" s="4">
        <f t="shared" ref="H19:H30" si="5">G19/I19</f>
        <v>31674.70686189417</v>
      </c>
      <c r="I19" s="10">
        <f>SUM($E$7:E19)</f>
        <v>12.312663277373034</v>
      </c>
      <c r="K19" s="21">
        <f t="shared" ref="K19:K30" si="6">I19*D19</f>
        <v>437099.54634674272</v>
      </c>
      <c r="L19" s="16">
        <f t="shared" si="2"/>
        <v>47099.546346742718</v>
      </c>
    </row>
    <row r="20" spans="2:12" ht="18" customHeight="1" x14ac:dyDescent="0.15">
      <c r="B20" s="9" t="s">
        <v>14</v>
      </c>
      <c r="C20" s="4">
        <v>30000</v>
      </c>
      <c r="D20" s="4">
        <v>35200</v>
      </c>
      <c r="E20" s="10">
        <f t="shared" si="0"/>
        <v>0.85227272727272729</v>
      </c>
      <c r="G20" s="14">
        <f t="shared" si="3"/>
        <v>420000</v>
      </c>
      <c r="H20" s="4">
        <f t="shared" si="5"/>
        <v>31902.927583680364</v>
      </c>
      <c r="I20" s="10">
        <f>SUM($E$7:E20)</f>
        <v>13.16493600464576</v>
      </c>
      <c r="K20" s="21">
        <f t="shared" si="6"/>
        <v>463405.74736353074</v>
      </c>
      <c r="L20" s="16">
        <f t="shared" si="2"/>
        <v>43405.74736353074</v>
      </c>
    </row>
    <row r="21" spans="2:12" ht="18" customHeight="1" x14ac:dyDescent="0.15">
      <c r="B21" s="9" t="s">
        <v>15</v>
      </c>
      <c r="C21" s="4">
        <v>30000</v>
      </c>
      <c r="D21" s="4">
        <v>35700</v>
      </c>
      <c r="E21" s="10">
        <f t="shared" si="0"/>
        <v>0.84033613445378152</v>
      </c>
      <c r="G21" s="14">
        <f t="shared" si="3"/>
        <v>450000</v>
      </c>
      <c r="H21" s="4">
        <f t="shared" si="5"/>
        <v>32130.757298439214</v>
      </c>
      <c r="I21" s="10">
        <f>SUM($E$7:E21)</f>
        <v>14.005272139099542</v>
      </c>
      <c r="K21" s="21">
        <f t="shared" si="6"/>
        <v>499988.21536585368</v>
      </c>
      <c r="L21" s="16">
        <f t="shared" si="2"/>
        <v>49988.215365853684</v>
      </c>
    </row>
    <row r="22" spans="2:12" ht="18" customHeight="1" x14ac:dyDescent="0.15">
      <c r="B22" s="9" t="s">
        <v>16</v>
      </c>
      <c r="C22" s="4">
        <v>30000</v>
      </c>
      <c r="D22" s="4">
        <v>36000</v>
      </c>
      <c r="E22" s="10">
        <f t="shared" si="0"/>
        <v>0.83333333333333337</v>
      </c>
      <c r="G22" s="14">
        <f t="shared" si="3"/>
        <v>480000</v>
      </c>
      <c r="H22" s="4">
        <f t="shared" si="5"/>
        <v>32348.053251482612</v>
      </c>
      <c r="I22" s="10">
        <f>SUM($E$7:E22)</f>
        <v>14.838605472432876</v>
      </c>
      <c r="K22" s="21">
        <f t="shared" si="6"/>
        <v>534189.79700758355</v>
      </c>
      <c r="L22" s="16">
        <f t="shared" si="2"/>
        <v>54189.797007583547</v>
      </c>
    </row>
    <row r="23" spans="2:12" ht="18" customHeight="1" x14ac:dyDescent="0.15">
      <c r="B23" s="9" t="s">
        <v>17</v>
      </c>
      <c r="C23" s="4">
        <v>30000</v>
      </c>
      <c r="D23" s="4">
        <v>35900</v>
      </c>
      <c r="E23" s="10">
        <f t="shared" si="0"/>
        <v>0.83565459610027859</v>
      </c>
      <c r="G23" s="14">
        <f t="shared" si="3"/>
        <v>510000</v>
      </c>
      <c r="H23" s="4">
        <f t="shared" si="5"/>
        <v>32537.421082086676</v>
      </c>
      <c r="I23" s="10">
        <f>SUM($E$7:E23)</f>
        <v>15.674260068533155</v>
      </c>
      <c r="K23" s="21">
        <f t="shared" si="6"/>
        <v>562705.93646034028</v>
      </c>
      <c r="L23" s="16">
        <f t="shared" si="2"/>
        <v>52705.936460340279</v>
      </c>
    </row>
    <row r="24" spans="2:12" ht="18" customHeight="1" x14ac:dyDescent="0.15">
      <c r="B24" s="9" t="s">
        <v>18</v>
      </c>
      <c r="C24" s="4">
        <v>30000</v>
      </c>
      <c r="D24" s="4">
        <v>36300</v>
      </c>
      <c r="E24" s="10">
        <f t="shared" si="0"/>
        <v>0.82644628099173556</v>
      </c>
      <c r="G24" s="14">
        <f t="shared" si="3"/>
        <v>540000</v>
      </c>
      <c r="H24" s="4">
        <f t="shared" si="5"/>
        <v>32725.871763395655</v>
      </c>
      <c r="I24" s="10">
        <f>SUM($E$7:E24)</f>
        <v>16.50070634952489</v>
      </c>
      <c r="K24" s="21">
        <f t="shared" si="6"/>
        <v>598975.64048775355</v>
      </c>
      <c r="L24" s="16">
        <f t="shared" si="2"/>
        <v>58975.640487753553</v>
      </c>
    </row>
    <row r="25" spans="2:12" ht="18" customHeight="1" x14ac:dyDescent="0.15">
      <c r="B25" s="9" t="s">
        <v>28</v>
      </c>
      <c r="C25" s="4">
        <v>30000</v>
      </c>
      <c r="D25" s="4">
        <v>36500</v>
      </c>
      <c r="E25" s="10">
        <f t="shared" si="0"/>
        <v>0.82191780821917804</v>
      </c>
      <c r="G25" s="14">
        <f t="shared" ref="G25:G29" si="7">C25+G24</f>
        <v>570000</v>
      </c>
      <c r="H25" s="4">
        <f t="shared" si="5"/>
        <v>32904.945279043175</v>
      </c>
      <c r="I25" s="10">
        <f>SUM($E$7:E25)</f>
        <v>17.32262415774407</v>
      </c>
      <c r="K25" s="21">
        <f t="shared" si="6"/>
        <v>632275.78175765858</v>
      </c>
      <c r="L25" s="16">
        <f t="shared" si="2"/>
        <v>62275.78175765858</v>
      </c>
    </row>
    <row r="26" spans="2:12" ht="18" customHeight="1" x14ac:dyDescent="0.15">
      <c r="B26" s="9" t="s">
        <v>29</v>
      </c>
      <c r="C26" s="4">
        <v>30000</v>
      </c>
      <c r="D26" s="4">
        <v>36700</v>
      </c>
      <c r="E26" s="10">
        <f t="shared" si="0"/>
        <v>0.81743869209809261</v>
      </c>
      <c r="G26" s="14">
        <f t="shared" si="7"/>
        <v>600000</v>
      </c>
      <c r="H26" s="4">
        <f t="shared" si="5"/>
        <v>33075.960373820897</v>
      </c>
      <c r="I26" s="10">
        <f>SUM($E$7:E26)</f>
        <v>18.140062849842163</v>
      </c>
      <c r="K26" s="21">
        <f t="shared" si="6"/>
        <v>665740.30658920738</v>
      </c>
      <c r="L26" s="16">
        <f t="shared" si="2"/>
        <v>65740.306589207379</v>
      </c>
    </row>
    <row r="27" spans="2:12" ht="18" customHeight="1" x14ac:dyDescent="0.15">
      <c r="B27" s="9" t="s">
        <v>30</v>
      </c>
      <c r="C27" s="4">
        <v>30000</v>
      </c>
      <c r="D27" s="4">
        <v>36900</v>
      </c>
      <c r="E27" s="10">
        <f t="shared" si="0"/>
        <v>0.81300813008130079</v>
      </c>
      <c r="G27" s="14">
        <f t="shared" si="7"/>
        <v>630000</v>
      </c>
      <c r="H27" s="4">
        <f t="shared" si="5"/>
        <v>33239.995812148016</v>
      </c>
      <c r="I27" s="10">
        <f>SUM($E$7:E27)</f>
        <v>18.953070979923464</v>
      </c>
      <c r="K27" s="21">
        <f t="shared" si="6"/>
        <v>699368.31915917585</v>
      </c>
      <c r="L27" s="16">
        <f t="shared" si="2"/>
        <v>69368.319159175851</v>
      </c>
    </row>
    <row r="28" spans="2:12" ht="18" customHeight="1" x14ac:dyDescent="0.15">
      <c r="B28" s="9" t="s">
        <v>31</v>
      </c>
      <c r="C28" s="4">
        <v>30000</v>
      </c>
      <c r="D28" s="4">
        <v>37500</v>
      </c>
      <c r="E28" s="10">
        <f t="shared" si="0"/>
        <v>0.8</v>
      </c>
      <c r="G28" s="14">
        <f t="shared" si="7"/>
        <v>660000</v>
      </c>
      <c r="H28" s="4">
        <f t="shared" si="5"/>
        <v>33412.52611661284</v>
      </c>
      <c r="I28" s="10">
        <f>SUM($E$7:E28)</f>
        <v>19.753070979923464</v>
      </c>
      <c r="K28" s="21">
        <f t="shared" si="6"/>
        <v>740740.16174712987</v>
      </c>
      <c r="L28" s="16">
        <f t="shared" si="2"/>
        <v>80740.161747129867</v>
      </c>
    </row>
    <row r="29" spans="2:12" ht="18" customHeight="1" x14ac:dyDescent="0.15">
      <c r="B29" s="9" t="s">
        <v>32</v>
      </c>
      <c r="C29" s="4">
        <v>30000</v>
      </c>
      <c r="D29" s="4">
        <v>37900</v>
      </c>
      <c r="E29" s="10">
        <f t="shared" si="0"/>
        <v>0.79155672823218992</v>
      </c>
      <c r="G29" s="14">
        <f t="shared" si="7"/>
        <v>690000</v>
      </c>
      <c r="H29" s="4">
        <f t="shared" si="5"/>
        <v>33585.422418050868</v>
      </c>
      <c r="I29" s="10">
        <f>SUM($E$7:E29)</f>
        <v>20.544627708155655</v>
      </c>
      <c r="K29" s="21">
        <f t="shared" si="6"/>
        <v>778641.39013909933</v>
      </c>
      <c r="L29" s="16">
        <f t="shared" si="2"/>
        <v>88641.390139099327</v>
      </c>
    </row>
    <row r="30" spans="2:12" ht="18" customHeight="1" thickBot="1" x14ac:dyDescent="0.2">
      <c r="B30" s="11" t="s">
        <v>33</v>
      </c>
      <c r="C30" s="12">
        <v>30000</v>
      </c>
      <c r="D30" s="12">
        <v>38200</v>
      </c>
      <c r="E30" s="13">
        <f t="shared" si="0"/>
        <v>0.78534031413612571</v>
      </c>
      <c r="G30" s="15">
        <f t="shared" ref="G30" si="8">C30+G29</f>
        <v>720000</v>
      </c>
      <c r="H30" s="12">
        <f t="shared" si="5"/>
        <v>33755.324867225951</v>
      </c>
      <c r="I30" s="13">
        <f>SUM($E$7:E30)</f>
        <v>21.32996802229178</v>
      </c>
      <c r="K30" s="22">
        <f t="shared" si="6"/>
        <v>814804.77845154598</v>
      </c>
      <c r="L30" s="17">
        <f t="shared" si="2"/>
        <v>94804.778451545979</v>
      </c>
    </row>
  </sheetData>
  <mergeCells count="1">
    <mergeCell ref="B4:K5"/>
  </mergeCells>
  <phoneticPr fontId="2"/>
  <pageMargins left="0.7" right="0.7" top="0.75" bottom="0.75" header="0.3" footer="0.3"/>
  <pageSetup paperSize="9" orientation="portrait" r:id="rId1"/>
  <ignoredErrors>
    <ignoredError sqref="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0"/>
  <sheetViews>
    <sheetView showGridLines="0" workbookViewId="0">
      <selection activeCell="D34" sqref="D34"/>
    </sheetView>
  </sheetViews>
  <sheetFormatPr defaultRowHeight="13.5" x14ac:dyDescent="0.15"/>
  <cols>
    <col min="3" max="3" width="9" style="1"/>
    <col min="4" max="4" width="19.75" style="1" bestFit="1" customWidth="1"/>
    <col min="6" max="6" width="3.625" customWidth="1"/>
    <col min="8" max="8" width="13" style="1" bestFit="1" customWidth="1"/>
    <col min="10" max="10" width="3.625" customWidth="1"/>
    <col min="12" max="12" width="10" bestFit="1" customWidth="1"/>
  </cols>
  <sheetData>
    <row r="4" spans="1:12" x14ac:dyDescent="0.15">
      <c r="B4" s="24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4.25" thickBo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2" customFormat="1" x14ac:dyDescent="0.15">
      <c r="A6" s="23"/>
      <c r="B6" s="6"/>
      <c r="C6" s="7" t="s">
        <v>0</v>
      </c>
      <c r="D6" s="7" t="s">
        <v>19</v>
      </c>
      <c r="E6" s="8" t="s">
        <v>20</v>
      </c>
      <c r="G6" s="6" t="s">
        <v>21</v>
      </c>
      <c r="H6" s="7" t="s">
        <v>22</v>
      </c>
      <c r="I6" s="8" t="s">
        <v>23</v>
      </c>
      <c r="K6" s="6" t="s">
        <v>24</v>
      </c>
      <c r="L6" s="8" t="s">
        <v>34</v>
      </c>
    </row>
    <row r="7" spans="1:12" ht="18" customHeight="1" x14ac:dyDescent="0.15">
      <c r="B7" s="9" t="s">
        <v>1</v>
      </c>
      <c r="C7" s="4">
        <v>30000</v>
      </c>
      <c r="D7" s="4">
        <v>30000</v>
      </c>
      <c r="E7" s="10">
        <f>C7/D7</f>
        <v>1</v>
      </c>
      <c r="G7" s="14">
        <f>C7</f>
        <v>30000</v>
      </c>
      <c r="H7" s="4">
        <f>G7/I7</f>
        <v>30000</v>
      </c>
      <c r="I7" s="10">
        <f>E7</f>
        <v>1</v>
      </c>
      <c r="K7" s="14">
        <f>I7*D7</f>
        <v>30000</v>
      </c>
      <c r="L7" s="16">
        <f>K7-G7</f>
        <v>0</v>
      </c>
    </row>
    <row r="8" spans="1:12" ht="18" customHeight="1" x14ac:dyDescent="0.15">
      <c r="B8" s="9" t="s">
        <v>2</v>
      </c>
      <c r="C8" s="4">
        <v>30000</v>
      </c>
      <c r="D8" s="4">
        <v>30500</v>
      </c>
      <c r="E8" s="10">
        <f t="shared" ref="E8:E30" si="0">C8/D8</f>
        <v>0.98360655737704916</v>
      </c>
      <c r="G8" s="14">
        <f>C8+G7</f>
        <v>60000</v>
      </c>
      <c r="H8" s="4">
        <f>G8/I8</f>
        <v>30247.933884297519</v>
      </c>
      <c r="I8" s="10">
        <f>SUM($E$7:E8)</f>
        <v>1.9836065573770492</v>
      </c>
      <c r="K8" s="14">
        <f t="shared" ref="K8:K18" si="1">I8*D8</f>
        <v>60500</v>
      </c>
      <c r="L8" s="16">
        <f t="shared" ref="L8:L30" si="2">K8-G8</f>
        <v>500</v>
      </c>
    </row>
    <row r="9" spans="1:12" ht="18" customHeight="1" x14ac:dyDescent="0.15">
      <c r="B9" s="9" t="s">
        <v>3</v>
      </c>
      <c r="C9" s="4">
        <v>30000</v>
      </c>
      <c r="D9" s="4">
        <v>31500</v>
      </c>
      <c r="E9" s="10">
        <f t="shared" si="0"/>
        <v>0.95238095238095233</v>
      </c>
      <c r="G9" s="14">
        <f t="shared" ref="G9:G24" si="3">C9+G8</f>
        <v>90000</v>
      </c>
      <c r="H9" s="4">
        <f t="shared" ref="H9:H30" si="4">G9/I9</f>
        <v>30654.081361340071</v>
      </c>
      <c r="I9" s="10">
        <f>SUM($E$7:E9)</f>
        <v>2.9359875097580015</v>
      </c>
      <c r="K9" s="14">
        <f t="shared" si="1"/>
        <v>92483.606557377047</v>
      </c>
      <c r="L9" s="16">
        <f t="shared" si="2"/>
        <v>2483.6065573770466</v>
      </c>
    </row>
    <row r="10" spans="1:12" ht="18" customHeight="1" x14ac:dyDescent="0.15">
      <c r="B10" s="9" t="s">
        <v>4</v>
      </c>
      <c r="C10" s="4">
        <v>30000</v>
      </c>
      <c r="D10" s="4">
        <v>30000</v>
      </c>
      <c r="E10" s="10">
        <f t="shared" si="0"/>
        <v>1</v>
      </c>
      <c r="G10" s="14">
        <f t="shared" si="3"/>
        <v>120000</v>
      </c>
      <c r="H10" s="4">
        <f t="shared" si="4"/>
        <v>30487.901626338757</v>
      </c>
      <c r="I10" s="10">
        <f>SUM($E$7:E10)</f>
        <v>3.9359875097580015</v>
      </c>
      <c r="K10" s="14">
        <f t="shared" si="1"/>
        <v>118079.62529274005</v>
      </c>
      <c r="L10" s="16">
        <f t="shared" si="2"/>
        <v>-1920.3747072599508</v>
      </c>
    </row>
    <row r="11" spans="1:12" ht="18" customHeight="1" x14ac:dyDescent="0.15">
      <c r="B11" s="9" t="s">
        <v>5</v>
      </c>
      <c r="C11" s="4">
        <v>30000</v>
      </c>
      <c r="D11" s="4">
        <v>29500</v>
      </c>
      <c r="E11" s="10">
        <f t="shared" si="0"/>
        <v>1.0169491525423728</v>
      </c>
      <c r="G11" s="14">
        <f t="shared" si="3"/>
        <v>150000</v>
      </c>
      <c r="H11" s="4">
        <f t="shared" si="4"/>
        <v>30285.063231624899</v>
      </c>
      <c r="I11" s="10">
        <f>SUM($E$7:E11)</f>
        <v>4.9529366623003739</v>
      </c>
      <c r="K11" s="14">
        <f t="shared" si="1"/>
        <v>146111.63153786102</v>
      </c>
      <c r="L11" s="16">
        <f t="shared" si="2"/>
        <v>-3888.3684621389839</v>
      </c>
    </row>
    <row r="12" spans="1:12" ht="18" customHeight="1" x14ac:dyDescent="0.15">
      <c r="B12" s="9" t="s">
        <v>6</v>
      </c>
      <c r="C12" s="4">
        <v>30000</v>
      </c>
      <c r="D12" s="4">
        <v>28000</v>
      </c>
      <c r="E12" s="10">
        <f t="shared" si="0"/>
        <v>1.0714285714285714</v>
      </c>
      <c r="G12" s="14">
        <f t="shared" si="3"/>
        <v>180000</v>
      </c>
      <c r="H12" s="4">
        <f t="shared" si="4"/>
        <v>29878.66655099596</v>
      </c>
      <c r="I12" s="10">
        <f>SUM($E$7:E12)</f>
        <v>6.0243652337289451</v>
      </c>
      <c r="K12" s="14">
        <f t="shared" si="1"/>
        <v>168682.22654441046</v>
      </c>
      <c r="L12" s="16">
        <f t="shared" si="2"/>
        <v>-11317.773455589544</v>
      </c>
    </row>
    <row r="13" spans="1:12" ht="18" customHeight="1" x14ac:dyDescent="0.15">
      <c r="B13" s="9" t="s">
        <v>7</v>
      </c>
      <c r="C13" s="4">
        <v>30000</v>
      </c>
      <c r="D13" s="4">
        <v>29000</v>
      </c>
      <c r="E13" s="10">
        <f t="shared" si="0"/>
        <v>1.0344827586206897</v>
      </c>
      <c r="G13" s="14">
        <f t="shared" si="3"/>
        <v>210000</v>
      </c>
      <c r="H13" s="4">
        <f t="shared" si="4"/>
        <v>29749.896899267074</v>
      </c>
      <c r="I13" s="10">
        <f>SUM($E$7:E13)</f>
        <v>7.0588479923496346</v>
      </c>
      <c r="K13" s="14">
        <f t="shared" si="1"/>
        <v>204706.59177813941</v>
      </c>
      <c r="L13" s="16">
        <f t="shared" si="2"/>
        <v>-5293.4082218605909</v>
      </c>
    </row>
    <row r="14" spans="1:12" ht="18" customHeight="1" x14ac:dyDescent="0.15">
      <c r="B14" s="9" t="s">
        <v>8</v>
      </c>
      <c r="C14" s="4">
        <v>30000</v>
      </c>
      <c r="D14" s="4">
        <v>28000</v>
      </c>
      <c r="E14" s="10">
        <f t="shared" si="0"/>
        <v>1.0714285714285714</v>
      </c>
      <c r="G14" s="14">
        <f t="shared" si="3"/>
        <v>240000</v>
      </c>
      <c r="H14" s="4">
        <f t="shared" si="4"/>
        <v>29519.291025011578</v>
      </c>
      <c r="I14" s="10">
        <f>SUM($E$7:E14)</f>
        <v>8.1302765637782066</v>
      </c>
      <c r="K14" s="14">
        <f t="shared" si="1"/>
        <v>227647.74378578979</v>
      </c>
      <c r="L14" s="16">
        <f t="shared" si="2"/>
        <v>-12352.256214210211</v>
      </c>
    </row>
    <row r="15" spans="1:12" ht="18" customHeight="1" x14ac:dyDescent="0.15">
      <c r="B15" s="9" t="s">
        <v>9</v>
      </c>
      <c r="C15" s="4">
        <v>30000</v>
      </c>
      <c r="D15" s="4">
        <v>27500</v>
      </c>
      <c r="E15" s="10">
        <f t="shared" si="0"/>
        <v>1.0909090909090908</v>
      </c>
      <c r="G15" s="14">
        <f t="shared" si="3"/>
        <v>270000</v>
      </c>
      <c r="H15" s="4">
        <f t="shared" si="4"/>
        <v>29280.399518119895</v>
      </c>
      <c r="I15" s="10">
        <f>SUM($E$7:E15)</f>
        <v>9.2211856546872966</v>
      </c>
      <c r="K15" s="14">
        <f t="shared" si="1"/>
        <v>253582.60550390065</v>
      </c>
      <c r="L15" s="16">
        <f t="shared" si="2"/>
        <v>-16417.394496099354</v>
      </c>
    </row>
    <row r="16" spans="1:12" ht="18" customHeight="1" x14ac:dyDescent="0.15">
      <c r="B16" s="9" t="s">
        <v>10</v>
      </c>
      <c r="C16" s="4">
        <v>30000</v>
      </c>
      <c r="D16" s="4">
        <v>27000</v>
      </c>
      <c r="E16" s="10">
        <f t="shared" si="0"/>
        <v>1.1111111111111112</v>
      </c>
      <c r="G16" s="14">
        <f t="shared" si="3"/>
        <v>300000</v>
      </c>
      <c r="H16" s="4">
        <f t="shared" si="4"/>
        <v>29035.170669221297</v>
      </c>
      <c r="I16" s="10">
        <f>SUM($E$7:E16)</f>
        <v>10.332296765798407</v>
      </c>
      <c r="K16" s="14">
        <f t="shared" si="1"/>
        <v>278972.012676557</v>
      </c>
      <c r="L16" s="16">
        <f t="shared" si="2"/>
        <v>-21027.987323442998</v>
      </c>
    </row>
    <row r="17" spans="2:12" ht="18" customHeight="1" x14ac:dyDescent="0.15">
      <c r="B17" s="9" t="s">
        <v>11</v>
      </c>
      <c r="C17" s="4">
        <v>30000</v>
      </c>
      <c r="D17" s="4">
        <v>26000</v>
      </c>
      <c r="E17" s="10">
        <f t="shared" si="0"/>
        <v>1.1538461538461537</v>
      </c>
      <c r="G17" s="14">
        <f t="shared" si="3"/>
        <v>330000</v>
      </c>
      <c r="H17" s="4">
        <f t="shared" si="4"/>
        <v>28730.271102199717</v>
      </c>
      <c r="I17" s="10">
        <f>SUM($E$7:E17)</f>
        <v>11.486142919644561</v>
      </c>
      <c r="K17" s="14">
        <f t="shared" si="1"/>
        <v>298639.71591075859</v>
      </c>
      <c r="L17" s="16">
        <f t="shared" si="2"/>
        <v>-31360.28408924141</v>
      </c>
    </row>
    <row r="18" spans="2:12" ht="18" customHeight="1" x14ac:dyDescent="0.15">
      <c r="B18" s="9" t="s">
        <v>12</v>
      </c>
      <c r="C18" s="4">
        <v>30000</v>
      </c>
      <c r="D18" s="4">
        <v>25000</v>
      </c>
      <c r="E18" s="10">
        <f t="shared" si="0"/>
        <v>1.2</v>
      </c>
      <c r="G18" s="14">
        <f t="shared" si="3"/>
        <v>360000</v>
      </c>
      <c r="H18" s="4">
        <f t="shared" si="4"/>
        <v>28377.419541958501</v>
      </c>
      <c r="I18" s="10">
        <f>SUM($E$7:E18)</f>
        <v>12.68614291964456</v>
      </c>
      <c r="K18" s="14">
        <f t="shared" si="1"/>
        <v>317153.57299111399</v>
      </c>
      <c r="L18" s="16">
        <f t="shared" si="2"/>
        <v>-42846.427008886007</v>
      </c>
    </row>
    <row r="19" spans="2:12" ht="18" customHeight="1" x14ac:dyDescent="0.15">
      <c r="B19" s="9" t="s">
        <v>13</v>
      </c>
      <c r="C19" s="4">
        <v>30000</v>
      </c>
      <c r="D19" s="4">
        <v>24500</v>
      </c>
      <c r="E19" s="10">
        <f t="shared" si="0"/>
        <v>1.2244897959183674</v>
      </c>
      <c r="G19" s="14">
        <f t="shared" si="3"/>
        <v>390000</v>
      </c>
      <c r="H19" s="4">
        <f t="shared" si="4"/>
        <v>28036.107916477162</v>
      </c>
      <c r="I19" s="10">
        <f>SUM($E$7:E19)</f>
        <v>13.910632715562928</v>
      </c>
      <c r="K19" s="14">
        <f t="shared" ref="K19:K30" si="5">I19*D19</f>
        <v>340810.50153129175</v>
      </c>
      <c r="L19" s="16">
        <f t="shared" si="2"/>
        <v>-49189.498468708247</v>
      </c>
    </row>
    <row r="20" spans="2:12" ht="18" customHeight="1" x14ac:dyDescent="0.15">
      <c r="B20" s="9" t="s">
        <v>14</v>
      </c>
      <c r="C20" s="4">
        <v>30000</v>
      </c>
      <c r="D20" s="4">
        <v>24800</v>
      </c>
      <c r="E20" s="10">
        <f t="shared" si="0"/>
        <v>1.2096774193548387</v>
      </c>
      <c r="G20" s="14">
        <f t="shared" si="3"/>
        <v>420000</v>
      </c>
      <c r="H20" s="4">
        <f t="shared" si="4"/>
        <v>27777.208023668903</v>
      </c>
      <c r="I20" s="10">
        <f>SUM($E$7:E20)</f>
        <v>15.120310134917766</v>
      </c>
      <c r="K20" s="14">
        <f t="shared" si="5"/>
        <v>374983.6913459606</v>
      </c>
      <c r="L20" s="16">
        <f t="shared" si="2"/>
        <v>-45016.3086540394</v>
      </c>
    </row>
    <row r="21" spans="2:12" ht="18" customHeight="1" x14ac:dyDescent="0.15">
      <c r="B21" s="9" t="s">
        <v>15</v>
      </c>
      <c r="C21" s="4">
        <v>30000</v>
      </c>
      <c r="D21" s="4">
        <v>24300</v>
      </c>
      <c r="E21" s="10">
        <f t="shared" si="0"/>
        <v>1.2345679012345678</v>
      </c>
      <c r="G21" s="14">
        <f t="shared" si="3"/>
        <v>450000</v>
      </c>
      <c r="H21" s="4">
        <f t="shared" si="4"/>
        <v>27514.726738119261</v>
      </c>
      <c r="I21" s="10">
        <f>SUM($E$7:E21)</f>
        <v>16.354878036152332</v>
      </c>
      <c r="K21" s="14">
        <f t="shared" si="5"/>
        <v>397423.53627850168</v>
      </c>
      <c r="L21" s="16">
        <f t="shared" si="2"/>
        <v>-52576.463721498323</v>
      </c>
    </row>
    <row r="22" spans="2:12" ht="18" customHeight="1" x14ac:dyDescent="0.15">
      <c r="B22" s="9" t="s">
        <v>16</v>
      </c>
      <c r="C22" s="4">
        <v>30000</v>
      </c>
      <c r="D22" s="4">
        <v>24000</v>
      </c>
      <c r="E22" s="10">
        <f t="shared" si="0"/>
        <v>1.25</v>
      </c>
      <c r="G22" s="14">
        <f t="shared" si="3"/>
        <v>480000</v>
      </c>
      <c r="H22" s="4">
        <f t="shared" si="4"/>
        <v>27265.170426872624</v>
      </c>
      <c r="I22" s="10">
        <f>SUM($E$7:E22)</f>
        <v>17.604878036152332</v>
      </c>
      <c r="K22" s="14">
        <f t="shared" si="5"/>
        <v>422517.07286765595</v>
      </c>
      <c r="L22" s="16">
        <f t="shared" si="2"/>
        <v>-57482.927132344048</v>
      </c>
    </row>
    <row r="23" spans="2:12" ht="18" customHeight="1" x14ac:dyDescent="0.15">
      <c r="B23" s="9" t="s">
        <v>17</v>
      </c>
      <c r="C23" s="4">
        <v>30000</v>
      </c>
      <c r="D23" s="4">
        <v>24100</v>
      </c>
      <c r="E23" s="10">
        <f t="shared" si="0"/>
        <v>1.2448132780082988</v>
      </c>
      <c r="G23" s="14">
        <f t="shared" si="3"/>
        <v>510000</v>
      </c>
      <c r="H23" s="4">
        <f t="shared" si="4"/>
        <v>27056.145986691459</v>
      </c>
      <c r="I23" s="10">
        <f>SUM($E$7:E23)</f>
        <v>18.84969131416063</v>
      </c>
      <c r="K23" s="14">
        <f t="shared" si="5"/>
        <v>454277.56067127117</v>
      </c>
      <c r="L23" s="16">
        <f t="shared" si="2"/>
        <v>-55722.439328728826</v>
      </c>
    </row>
    <row r="24" spans="2:12" ht="18" customHeight="1" x14ac:dyDescent="0.15">
      <c r="B24" s="9" t="s">
        <v>18</v>
      </c>
      <c r="C24" s="4">
        <v>30000</v>
      </c>
      <c r="D24" s="4">
        <v>23700</v>
      </c>
      <c r="E24" s="10">
        <f t="shared" si="0"/>
        <v>1.2658227848101267</v>
      </c>
      <c r="G24" s="14">
        <f t="shared" si="3"/>
        <v>540000</v>
      </c>
      <c r="H24" s="4">
        <f t="shared" si="4"/>
        <v>26844.951480888576</v>
      </c>
      <c r="I24" s="10">
        <f>SUM($E$7:E24)</f>
        <v>20.115514098970756</v>
      </c>
      <c r="K24" s="14">
        <f t="shared" si="5"/>
        <v>476737.68414560694</v>
      </c>
      <c r="L24" s="16">
        <f t="shared" si="2"/>
        <v>-63262.315854393062</v>
      </c>
    </row>
    <row r="25" spans="2:12" ht="18" customHeight="1" x14ac:dyDescent="0.15">
      <c r="B25" s="9" t="s">
        <v>28</v>
      </c>
      <c r="C25" s="4">
        <v>30000</v>
      </c>
      <c r="D25" s="4">
        <v>23500</v>
      </c>
      <c r="E25" s="10">
        <f t="shared" si="0"/>
        <v>1.2765957446808511</v>
      </c>
      <c r="G25" s="14">
        <f t="shared" ref="G25:G30" si="6">C25+G24</f>
        <v>570000</v>
      </c>
      <c r="H25" s="4">
        <f t="shared" si="4"/>
        <v>26645.338125409591</v>
      </c>
      <c r="I25" s="10">
        <f>SUM($E$7:E25)</f>
        <v>21.392109843651607</v>
      </c>
      <c r="K25" s="14">
        <f t="shared" si="5"/>
        <v>502714.58132581279</v>
      </c>
      <c r="L25" s="16">
        <f t="shared" si="2"/>
        <v>-67285.418674187211</v>
      </c>
    </row>
    <row r="26" spans="2:12" ht="18" customHeight="1" x14ac:dyDescent="0.15">
      <c r="B26" s="9" t="s">
        <v>29</v>
      </c>
      <c r="C26" s="4">
        <v>30000</v>
      </c>
      <c r="D26" s="4">
        <v>23300</v>
      </c>
      <c r="E26" s="10">
        <f t="shared" si="0"/>
        <v>1.2875536480686696</v>
      </c>
      <c r="G26" s="14">
        <f t="shared" si="6"/>
        <v>600000</v>
      </c>
      <c r="H26" s="4">
        <f t="shared" si="4"/>
        <v>26455.418980049839</v>
      </c>
      <c r="I26" s="10">
        <f>SUM($E$7:E26)</f>
        <v>22.679663491720277</v>
      </c>
      <c r="K26" s="14">
        <f t="shared" si="5"/>
        <v>528436.15935708245</v>
      </c>
      <c r="L26" s="16">
        <f t="shared" si="2"/>
        <v>-71563.840642917552</v>
      </c>
    </row>
    <row r="27" spans="2:12" ht="18" customHeight="1" x14ac:dyDescent="0.15">
      <c r="B27" s="9" t="s">
        <v>30</v>
      </c>
      <c r="C27" s="4">
        <v>30000</v>
      </c>
      <c r="D27" s="4">
        <v>23100</v>
      </c>
      <c r="E27" s="10">
        <f t="shared" si="0"/>
        <v>1.2987012987012987</v>
      </c>
      <c r="G27" s="14">
        <f t="shared" si="6"/>
        <v>630000</v>
      </c>
      <c r="H27" s="4">
        <f t="shared" si="4"/>
        <v>26273.684861599089</v>
      </c>
      <c r="I27" s="10">
        <f>SUM($E$7:E27)</f>
        <v>23.978364790421576</v>
      </c>
      <c r="K27" s="14">
        <f t="shared" si="5"/>
        <v>553900.22665873845</v>
      </c>
      <c r="L27" s="16">
        <f t="shared" si="2"/>
        <v>-76099.773341261549</v>
      </c>
    </row>
    <row r="28" spans="2:12" ht="18" customHeight="1" x14ac:dyDescent="0.15">
      <c r="B28" s="9" t="s">
        <v>31</v>
      </c>
      <c r="C28" s="4">
        <v>30000</v>
      </c>
      <c r="D28" s="4">
        <v>22500</v>
      </c>
      <c r="E28" s="10">
        <f t="shared" si="0"/>
        <v>1.3333333333333333</v>
      </c>
      <c r="G28" s="14">
        <f t="shared" si="6"/>
        <v>660000</v>
      </c>
      <c r="H28" s="4">
        <f t="shared" si="4"/>
        <v>26074.900102438925</v>
      </c>
      <c r="I28" s="10">
        <f>SUM($E$7:E28)</f>
        <v>25.311698123754908</v>
      </c>
      <c r="K28" s="14">
        <f t="shared" si="5"/>
        <v>569513.20778448542</v>
      </c>
      <c r="L28" s="16">
        <f t="shared" si="2"/>
        <v>-90486.792215514579</v>
      </c>
    </row>
    <row r="29" spans="2:12" ht="18" customHeight="1" x14ac:dyDescent="0.15">
      <c r="B29" s="9" t="s">
        <v>32</v>
      </c>
      <c r="C29" s="4">
        <v>30000</v>
      </c>
      <c r="D29" s="4">
        <v>22100</v>
      </c>
      <c r="E29" s="10">
        <f t="shared" si="0"/>
        <v>1.3574660633484164</v>
      </c>
      <c r="G29" s="14">
        <f t="shared" si="6"/>
        <v>690000</v>
      </c>
      <c r="H29" s="4">
        <f t="shared" si="4"/>
        <v>25872.57685164615</v>
      </c>
      <c r="I29" s="10">
        <f>SUM($E$7:E29)</f>
        <v>26.669164187103323</v>
      </c>
      <c r="K29" s="14">
        <f t="shared" si="5"/>
        <v>589388.5285349834</v>
      </c>
      <c r="L29" s="16">
        <f t="shared" si="2"/>
        <v>-100611.4714650166</v>
      </c>
    </row>
    <row r="30" spans="2:12" ht="18" customHeight="1" thickBot="1" x14ac:dyDescent="0.2">
      <c r="B30" s="11" t="s">
        <v>33</v>
      </c>
      <c r="C30" s="12">
        <v>30000</v>
      </c>
      <c r="D30" s="12">
        <v>21800</v>
      </c>
      <c r="E30" s="13">
        <f t="shared" si="0"/>
        <v>1.3761467889908257</v>
      </c>
      <c r="G30" s="15">
        <f t="shared" si="6"/>
        <v>720000</v>
      </c>
      <c r="H30" s="12">
        <f t="shared" si="4"/>
        <v>25672.740823367181</v>
      </c>
      <c r="I30" s="13">
        <f>SUM($E$7:E30)</f>
        <v>28.04531097609415</v>
      </c>
      <c r="K30" s="15">
        <f t="shared" si="5"/>
        <v>611387.77927885251</v>
      </c>
      <c r="L30" s="17">
        <f t="shared" si="2"/>
        <v>-108612.22072114749</v>
      </c>
    </row>
  </sheetData>
  <mergeCells count="1">
    <mergeCell ref="B4:L5"/>
  </mergeCells>
  <phoneticPr fontId="2"/>
  <pageMargins left="0.7" right="0.7" top="0.75" bottom="0.75" header="0.3" footer="0.3"/>
  <pageSetup paperSize="9" orientation="portrait" r:id="rId1"/>
  <ignoredErrors>
    <ignoredError sqref="H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0"/>
  <sheetViews>
    <sheetView showGridLines="0" workbookViewId="0">
      <selection activeCell="B4" sqref="B4:L5"/>
    </sheetView>
  </sheetViews>
  <sheetFormatPr defaultRowHeight="13.5" x14ac:dyDescent="0.15"/>
  <cols>
    <col min="3" max="3" width="9" style="1"/>
    <col min="4" max="4" width="19.75" style="1" bestFit="1" customWidth="1"/>
    <col min="6" max="6" width="3.625" customWidth="1"/>
    <col min="8" max="8" width="13" bestFit="1" customWidth="1"/>
    <col min="10" max="10" width="3.625" customWidth="1"/>
    <col min="11" max="11" width="10.375" bestFit="1" customWidth="1"/>
  </cols>
  <sheetData>
    <row r="4" spans="1:12" x14ac:dyDescent="0.15">
      <c r="B4" s="24" t="s">
        <v>27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4.25" thickBo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2" customFormat="1" x14ac:dyDescent="0.15">
      <c r="A6" s="23"/>
      <c r="B6" s="6"/>
      <c r="C6" s="7" t="s">
        <v>26</v>
      </c>
      <c r="D6" s="7" t="s">
        <v>19</v>
      </c>
      <c r="E6" s="8" t="s">
        <v>20</v>
      </c>
      <c r="G6" s="6" t="s">
        <v>35</v>
      </c>
      <c r="H6" s="18" t="s">
        <v>22</v>
      </c>
      <c r="I6" s="8" t="s">
        <v>23</v>
      </c>
      <c r="K6" s="6" t="s">
        <v>24</v>
      </c>
      <c r="L6" s="8" t="s">
        <v>34</v>
      </c>
    </row>
    <row r="7" spans="1:12" ht="18" customHeight="1" x14ac:dyDescent="0.15">
      <c r="B7" s="9" t="s">
        <v>1</v>
      </c>
      <c r="C7" s="4">
        <v>720000</v>
      </c>
      <c r="D7" s="4">
        <v>30000</v>
      </c>
      <c r="E7" s="10">
        <f>C7/D7</f>
        <v>24</v>
      </c>
      <c r="G7" s="14">
        <f>C7</f>
        <v>720000</v>
      </c>
      <c r="H7" s="5">
        <f>G7/I7</f>
        <v>30000</v>
      </c>
      <c r="I7" s="10">
        <f>E7</f>
        <v>24</v>
      </c>
      <c r="K7" s="14">
        <f>I7*D7</f>
        <v>720000</v>
      </c>
      <c r="L7" s="16">
        <f>K7-G7</f>
        <v>0</v>
      </c>
    </row>
    <row r="8" spans="1:12" ht="18" customHeight="1" x14ac:dyDescent="0.15">
      <c r="B8" s="9" t="s">
        <v>2</v>
      </c>
      <c r="C8" s="4">
        <v>0</v>
      </c>
      <c r="D8" s="4">
        <v>29500</v>
      </c>
      <c r="E8" s="10">
        <f t="shared" ref="E8:E30" si="0">C8/D8</f>
        <v>0</v>
      </c>
      <c r="G8" s="14">
        <f>C8+G7</f>
        <v>720000</v>
      </c>
      <c r="H8" s="5">
        <f t="shared" ref="H8:H30" si="1">G8/I8</f>
        <v>30000</v>
      </c>
      <c r="I8" s="10">
        <f>SUM($E$7:E8)</f>
        <v>24</v>
      </c>
      <c r="K8" s="14">
        <f t="shared" ref="K8:K17" si="2">I8*D8</f>
        <v>708000</v>
      </c>
      <c r="L8" s="16">
        <f t="shared" ref="L8:L30" si="3">K8-G8</f>
        <v>-12000</v>
      </c>
    </row>
    <row r="9" spans="1:12" ht="18" customHeight="1" x14ac:dyDescent="0.15">
      <c r="B9" s="9" t="s">
        <v>3</v>
      </c>
      <c r="C9" s="4">
        <v>0</v>
      </c>
      <c r="D9" s="4">
        <v>28500</v>
      </c>
      <c r="E9" s="10">
        <f t="shared" si="0"/>
        <v>0</v>
      </c>
      <c r="G9" s="14">
        <f t="shared" ref="G9:G24" si="4">C9+G8</f>
        <v>720000</v>
      </c>
      <c r="H9" s="5">
        <f t="shared" si="1"/>
        <v>30000</v>
      </c>
      <c r="I9" s="10">
        <f>SUM($E$7:E9)</f>
        <v>24</v>
      </c>
      <c r="K9" s="14">
        <f t="shared" si="2"/>
        <v>684000</v>
      </c>
      <c r="L9" s="16">
        <f t="shared" si="3"/>
        <v>-36000</v>
      </c>
    </row>
    <row r="10" spans="1:12" ht="18" customHeight="1" x14ac:dyDescent="0.15">
      <c r="B10" s="9" t="s">
        <v>4</v>
      </c>
      <c r="C10" s="4">
        <v>0</v>
      </c>
      <c r="D10" s="4">
        <v>30000</v>
      </c>
      <c r="E10" s="10">
        <f t="shared" si="0"/>
        <v>0</v>
      </c>
      <c r="G10" s="14">
        <f t="shared" si="4"/>
        <v>720000</v>
      </c>
      <c r="H10" s="5">
        <f t="shared" si="1"/>
        <v>30000</v>
      </c>
      <c r="I10" s="10">
        <f>SUM($E$7:E10)</f>
        <v>24</v>
      </c>
      <c r="K10" s="14">
        <f t="shared" si="2"/>
        <v>720000</v>
      </c>
      <c r="L10" s="16">
        <f t="shared" si="3"/>
        <v>0</v>
      </c>
    </row>
    <row r="11" spans="1:12" ht="18" customHeight="1" x14ac:dyDescent="0.15">
      <c r="B11" s="9" t="s">
        <v>5</v>
      </c>
      <c r="C11" s="4">
        <v>0</v>
      </c>
      <c r="D11" s="4">
        <v>30500</v>
      </c>
      <c r="E11" s="10">
        <f t="shared" si="0"/>
        <v>0</v>
      </c>
      <c r="G11" s="14">
        <f t="shared" si="4"/>
        <v>720000</v>
      </c>
      <c r="H11" s="5">
        <f t="shared" si="1"/>
        <v>30000</v>
      </c>
      <c r="I11" s="10">
        <f>SUM($E$7:E11)</f>
        <v>24</v>
      </c>
      <c r="K11" s="14">
        <f t="shared" si="2"/>
        <v>732000</v>
      </c>
      <c r="L11" s="16">
        <f t="shared" si="3"/>
        <v>12000</v>
      </c>
    </row>
    <row r="12" spans="1:12" ht="18" customHeight="1" x14ac:dyDescent="0.15">
      <c r="B12" s="9" t="s">
        <v>6</v>
      </c>
      <c r="C12" s="4">
        <v>0</v>
      </c>
      <c r="D12" s="4">
        <v>32000</v>
      </c>
      <c r="E12" s="10">
        <f t="shared" si="0"/>
        <v>0</v>
      </c>
      <c r="G12" s="14">
        <f t="shared" si="4"/>
        <v>720000</v>
      </c>
      <c r="H12" s="5">
        <f t="shared" si="1"/>
        <v>30000</v>
      </c>
      <c r="I12" s="10">
        <f>SUM($E$7:E12)</f>
        <v>24</v>
      </c>
      <c r="K12" s="14">
        <f t="shared" si="2"/>
        <v>768000</v>
      </c>
      <c r="L12" s="16">
        <f t="shared" si="3"/>
        <v>48000</v>
      </c>
    </row>
    <row r="13" spans="1:12" ht="18" customHeight="1" x14ac:dyDescent="0.15">
      <c r="B13" s="9" t="s">
        <v>7</v>
      </c>
      <c r="C13" s="4">
        <v>0</v>
      </c>
      <c r="D13" s="4">
        <v>31000</v>
      </c>
      <c r="E13" s="10">
        <f t="shared" si="0"/>
        <v>0</v>
      </c>
      <c r="G13" s="14">
        <f t="shared" si="4"/>
        <v>720000</v>
      </c>
      <c r="H13" s="5">
        <f t="shared" si="1"/>
        <v>30000</v>
      </c>
      <c r="I13" s="10">
        <f>SUM($E$7:E13)</f>
        <v>24</v>
      </c>
      <c r="K13" s="14">
        <f t="shared" si="2"/>
        <v>744000</v>
      </c>
      <c r="L13" s="16">
        <f t="shared" si="3"/>
        <v>24000</v>
      </c>
    </row>
    <row r="14" spans="1:12" ht="18" customHeight="1" x14ac:dyDescent="0.15">
      <c r="B14" s="9" t="s">
        <v>8</v>
      </c>
      <c r="C14" s="4">
        <v>0</v>
      </c>
      <c r="D14" s="4">
        <v>32000</v>
      </c>
      <c r="E14" s="10">
        <f t="shared" si="0"/>
        <v>0</v>
      </c>
      <c r="G14" s="14">
        <f t="shared" si="4"/>
        <v>720000</v>
      </c>
      <c r="H14" s="5">
        <f t="shared" si="1"/>
        <v>30000</v>
      </c>
      <c r="I14" s="10">
        <f>SUM($E$7:E14)</f>
        <v>24</v>
      </c>
      <c r="K14" s="14">
        <f t="shared" si="2"/>
        <v>768000</v>
      </c>
      <c r="L14" s="16">
        <f t="shared" si="3"/>
        <v>48000</v>
      </c>
    </row>
    <row r="15" spans="1:12" ht="18" customHeight="1" x14ac:dyDescent="0.15">
      <c r="B15" s="9" t="s">
        <v>9</v>
      </c>
      <c r="C15" s="4">
        <v>0</v>
      </c>
      <c r="D15" s="4">
        <v>32500</v>
      </c>
      <c r="E15" s="10">
        <f t="shared" si="0"/>
        <v>0</v>
      </c>
      <c r="G15" s="14">
        <f t="shared" si="4"/>
        <v>720000</v>
      </c>
      <c r="H15" s="5">
        <f t="shared" si="1"/>
        <v>30000</v>
      </c>
      <c r="I15" s="10">
        <f>SUM($E$7:E15)</f>
        <v>24</v>
      </c>
      <c r="K15" s="14">
        <f t="shared" si="2"/>
        <v>780000</v>
      </c>
      <c r="L15" s="16">
        <f t="shared" si="3"/>
        <v>60000</v>
      </c>
    </row>
    <row r="16" spans="1:12" ht="18" customHeight="1" x14ac:dyDescent="0.15">
      <c r="B16" s="9" t="s">
        <v>10</v>
      </c>
      <c r="C16" s="4">
        <v>0</v>
      </c>
      <c r="D16" s="4">
        <v>33000</v>
      </c>
      <c r="E16" s="10">
        <f t="shared" si="0"/>
        <v>0</v>
      </c>
      <c r="G16" s="14">
        <f t="shared" si="4"/>
        <v>720000</v>
      </c>
      <c r="H16" s="5">
        <f t="shared" si="1"/>
        <v>30000</v>
      </c>
      <c r="I16" s="10">
        <f>SUM($E$7:E16)</f>
        <v>24</v>
      </c>
      <c r="K16" s="14">
        <f t="shared" si="2"/>
        <v>792000</v>
      </c>
      <c r="L16" s="16">
        <f t="shared" si="3"/>
        <v>72000</v>
      </c>
    </row>
    <row r="17" spans="2:12" ht="18" customHeight="1" x14ac:dyDescent="0.15">
      <c r="B17" s="9" t="s">
        <v>11</v>
      </c>
      <c r="C17" s="4">
        <v>0</v>
      </c>
      <c r="D17" s="4">
        <v>34000</v>
      </c>
      <c r="E17" s="10">
        <f t="shared" si="0"/>
        <v>0</v>
      </c>
      <c r="G17" s="14">
        <f t="shared" si="4"/>
        <v>720000</v>
      </c>
      <c r="H17" s="5">
        <f t="shared" si="1"/>
        <v>30000</v>
      </c>
      <c r="I17" s="10">
        <f>SUM($E$7:E17)</f>
        <v>24</v>
      </c>
      <c r="K17" s="14">
        <f t="shared" si="2"/>
        <v>816000</v>
      </c>
      <c r="L17" s="16">
        <f t="shared" si="3"/>
        <v>96000</v>
      </c>
    </row>
    <row r="18" spans="2:12" ht="18" customHeight="1" x14ac:dyDescent="0.15">
      <c r="B18" s="9" t="s">
        <v>12</v>
      </c>
      <c r="C18" s="4">
        <v>0</v>
      </c>
      <c r="D18" s="4">
        <v>35000</v>
      </c>
      <c r="E18" s="10">
        <f t="shared" si="0"/>
        <v>0</v>
      </c>
      <c r="G18" s="14">
        <f t="shared" si="4"/>
        <v>720000</v>
      </c>
      <c r="H18" s="5">
        <f t="shared" si="1"/>
        <v>30000</v>
      </c>
      <c r="I18" s="10">
        <f>SUM($E$7:E18)</f>
        <v>24</v>
      </c>
      <c r="K18" s="14">
        <f>I18*D18</f>
        <v>840000</v>
      </c>
      <c r="L18" s="16">
        <f t="shared" si="3"/>
        <v>120000</v>
      </c>
    </row>
    <row r="19" spans="2:12" ht="18" customHeight="1" x14ac:dyDescent="0.15">
      <c r="B19" s="9" t="s">
        <v>13</v>
      </c>
      <c r="C19" s="4">
        <v>0</v>
      </c>
      <c r="D19" s="4">
        <v>35500</v>
      </c>
      <c r="E19" s="10">
        <f t="shared" si="0"/>
        <v>0</v>
      </c>
      <c r="G19" s="14">
        <f t="shared" si="4"/>
        <v>720000</v>
      </c>
      <c r="H19" s="5">
        <f t="shared" si="1"/>
        <v>30000</v>
      </c>
      <c r="I19" s="10">
        <f>SUM($E$7:E19)</f>
        <v>24</v>
      </c>
      <c r="K19" s="14">
        <f t="shared" ref="K19:K30" si="5">I19*D19</f>
        <v>852000</v>
      </c>
      <c r="L19" s="16">
        <f t="shared" si="3"/>
        <v>132000</v>
      </c>
    </row>
    <row r="20" spans="2:12" ht="18" customHeight="1" x14ac:dyDescent="0.15">
      <c r="B20" s="9" t="s">
        <v>14</v>
      </c>
      <c r="C20" s="4">
        <v>0</v>
      </c>
      <c r="D20" s="4">
        <v>35200</v>
      </c>
      <c r="E20" s="10">
        <f t="shared" si="0"/>
        <v>0</v>
      </c>
      <c r="G20" s="14">
        <f t="shared" si="4"/>
        <v>720000</v>
      </c>
      <c r="H20" s="5">
        <f t="shared" si="1"/>
        <v>30000</v>
      </c>
      <c r="I20" s="10">
        <f>SUM($E$7:E20)</f>
        <v>24</v>
      </c>
      <c r="K20" s="14">
        <f t="shared" si="5"/>
        <v>844800</v>
      </c>
      <c r="L20" s="16">
        <f t="shared" si="3"/>
        <v>124800</v>
      </c>
    </row>
    <row r="21" spans="2:12" ht="18" customHeight="1" x14ac:dyDescent="0.15">
      <c r="B21" s="9" t="s">
        <v>15</v>
      </c>
      <c r="C21" s="4">
        <v>0</v>
      </c>
      <c r="D21" s="4">
        <v>35700</v>
      </c>
      <c r="E21" s="10">
        <f t="shared" si="0"/>
        <v>0</v>
      </c>
      <c r="G21" s="14">
        <f t="shared" si="4"/>
        <v>720000</v>
      </c>
      <c r="H21" s="5">
        <f t="shared" si="1"/>
        <v>30000</v>
      </c>
      <c r="I21" s="10">
        <f>SUM($E$7:E21)</f>
        <v>24</v>
      </c>
      <c r="K21" s="14">
        <f t="shared" si="5"/>
        <v>856800</v>
      </c>
      <c r="L21" s="16">
        <f t="shared" si="3"/>
        <v>136800</v>
      </c>
    </row>
    <row r="22" spans="2:12" ht="18" customHeight="1" x14ac:dyDescent="0.15">
      <c r="B22" s="9" t="s">
        <v>16</v>
      </c>
      <c r="C22" s="4">
        <v>0</v>
      </c>
      <c r="D22" s="4">
        <v>36000</v>
      </c>
      <c r="E22" s="10">
        <f t="shared" si="0"/>
        <v>0</v>
      </c>
      <c r="G22" s="14">
        <f t="shared" si="4"/>
        <v>720000</v>
      </c>
      <c r="H22" s="5">
        <f t="shared" si="1"/>
        <v>30000</v>
      </c>
      <c r="I22" s="10">
        <f>SUM($E$7:E22)</f>
        <v>24</v>
      </c>
      <c r="K22" s="14">
        <f t="shared" si="5"/>
        <v>864000</v>
      </c>
      <c r="L22" s="16">
        <f t="shared" si="3"/>
        <v>144000</v>
      </c>
    </row>
    <row r="23" spans="2:12" ht="18" customHeight="1" x14ac:dyDescent="0.15">
      <c r="B23" s="9" t="s">
        <v>17</v>
      </c>
      <c r="C23" s="4">
        <v>0</v>
      </c>
      <c r="D23" s="4">
        <v>35900</v>
      </c>
      <c r="E23" s="10">
        <f t="shared" si="0"/>
        <v>0</v>
      </c>
      <c r="G23" s="14">
        <f t="shared" si="4"/>
        <v>720000</v>
      </c>
      <c r="H23" s="5">
        <f t="shared" si="1"/>
        <v>30000</v>
      </c>
      <c r="I23" s="10">
        <f>SUM($E$7:E23)</f>
        <v>24</v>
      </c>
      <c r="K23" s="14">
        <f t="shared" si="5"/>
        <v>861600</v>
      </c>
      <c r="L23" s="16">
        <f t="shared" si="3"/>
        <v>141600</v>
      </c>
    </row>
    <row r="24" spans="2:12" ht="18" customHeight="1" x14ac:dyDescent="0.15">
      <c r="B24" s="9" t="s">
        <v>18</v>
      </c>
      <c r="C24" s="4">
        <v>0</v>
      </c>
      <c r="D24" s="4">
        <v>36300</v>
      </c>
      <c r="E24" s="10">
        <f t="shared" si="0"/>
        <v>0</v>
      </c>
      <c r="G24" s="14">
        <f t="shared" si="4"/>
        <v>720000</v>
      </c>
      <c r="H24" s="5">
        <f t="shared" si="1"/>
        <v>30000</v>
      </c>
      <c r="I24" s="10">
        <f>SUM($E$7:E24)</f>
        <v>24</v>
      </c>
      <c r="K24" s="14">
        <f t="shared" si="5"/>
        <v>871200</v>
      </c>
      <c r="L24" s="16">
        <f t="shared" si="3"/>
        <v>151200</v>
      </c>
    </row>
    <row r="25" spans="2:12" ht="18" customHeight="1" x14ac:dyDescent="0.15">
      <c r="B25" s="9" t="s">
        <v>28</v>
      </c>
      <c r="C25" s="4">
        <v>0</v>
      </c>
      <c r="D25" s="4">
        <v>36500</v>
      </c>
      <c r="E25" s="10">
        <f t="shared" si="0"/>
        <v>0</v>
      </c>
      <c r="G25" s="14">
        <f t="shared" ref="G25:G30" si="6">C25+G24</f>
        <v>720000</v>
      </c>
      <c r="H25" s="5">
        <f t="shared" si="1"/>
        <v>30000</v>
      </c>
      <c r="I25" s="10">
        <f>SUM($E$7:E25)</f>
        <v>24</v>
      </c>
      <c r="K25" s="14">
        <f t="shared" si="5"/>
        <v>876000</v>
      </c>
      <c r="L25" s="16">
        <f t="shared" si="3"/>
        <v>156000</v>
      </c>
    </row>
    <row r="26" spans="2:12" ht="18" customHeight="1" x14ac:dyDescent="0.15">
      <c r="B26" s="9" t="s">
        <v>29</v>
      </c>
      <c r="C26" s="4">
        <v>0</v>
      </c>
      <c r="D26" s="4">
        <v>36700</v>
      </c>
      <c r="E26" s="10">
        <f t="shared" si="0"/>
        <v>0</v>
      </c>
      <c r="G26" s="14">
        <f t="shared" si="6"/>
        <v>720000</v>
      </c>
      <c r="H26" s="5">
        <f t="shared" si="1"/>
        <v>30000</v>
      </c>
      <c r="I26" s="10">
        <f>SUM($E$7:E26)</f>
        <v>24</v>
      </c>
      <c r="K26" s="14">
        <f t="shared" si="5"/>
        <v>880800</v>
      </c>
      <c r="L26" s="16">
        <f t="shared" si="3"/>
        <v>160800</v>
      </c>
    </row>
    <row r="27" spans="2:12" ht="18" customHeight="1" x14ac:dyDescent="0.15">
      <c r="B27" s="9" t="s">
        <v>30</v>
      </c>
      <c r="C27" s="4">
        <v>0</v>
      </c>
      <c r="D27" s="4">
        <v>36900</v>
      </c>
      <c r="E27" s="10">
        <f t="shared" si="0"/>
        <v>0</v>
      </c>
      <c r="G27" s="14">
        <f t="shared" si="6"/>
        <v>720000</v>
      </c>
      <c r="H27" s="5">
        <f t="shared" si="1"/>
        <v>30000</v>
      </c>
      <c r="I27" s="10">
        <f>SUM($E$7:E27)</f>
        <v>24</v>
      </c>
      <c r="K27" s="14">
        <f t="shared" si="5"/>
        <v>885600</v>
      </c>
      <c r="L27" s="16">
        <f t="shared" si="3"/>
        <v>165600</v>
      </c>
    </row>
    <row r="28" spans="2:12" ht="18" customHeight="1" x14ac:dyDescent="0.15">
      <c r="B28" s="9" t="s">
        <v>31</v>
      </c>
      <c r="C28" s="4">
        <v>0</v>
      </c>
      <c r="D28" s="4">
        <v>37500</v>
      </c>
      <c r="E28" s="10">
        <f t="shared" si="0"/>
        <v>0</v>
      </c>
      <c r="G28" s="14">
        <f t="shared" si="6"/>
        <v>720000</v>
      </c>
      <c r="H28" s="5">
        <f t="shared" si="1"/>
        <v>30000</v>
      </c>
      <c r="I28" s="10">
        <f>SUM($E$7:E28)</f>
        <v>24</v>
      </c>
      <c r="K28" s="14">
        <f t="shared" si="5"/>
        <v>900000</v>
      </c>
      <c r="L28" s="16">
        <f t="shared" si="3"/>
        <v>180000</v>
      </c>
    </row>
    <row r="29" spans="2:12" ht="18" customHeight="1" x14ac:dyDescent="0.15">
      <c r="B29" s="9" t="s">
        <v>32</v>
      </c>
      <c r="C29" s="4">
        <v>0</v>
      </c>
      <c r="D29" s="4">
        <v>37900</v>
      </c>
      <c r="E29" s="10">
        <f t="shared" si="0"/>
        <v>0</v>
      </c>
      <c r="G29" s="14">
        <f t="shared" si="6"/>
        <v>720000</v>
      </c>
      <c r="H29" s="5">
        <f t="shared" si="1"/>
        <v>30000</v>
      </c>
      <c r="I29" s="10">
        <f>SUM($E$7:E29)</f>
        <v>24</v>
      </c>
      <c r="K29" s="14">
        <f t="shared" si="5"/>
        <v>909600</v>
      </c>
      <c r="L29" s="16">
        <f t="shared" si="3"/>
        <v>189600</v>
      </c>
    </row>
    <row r="30" spans="2:12" ht="18" customHeight="1" thickBot="1" x14ac:dyDescent="0.2">
      <c r="B30" s="11" t="s">
        <v>33</v>
      </c>
      <c r="C30" s="12">
        <v>0</v>
      </c>
      <c r="D30" s="12">
        <v>38200</v>
      </c>
      <c r="E30" s="13">
        <f t="shared" si="0"/>
        <v>0</v>
      </c>
      <c r="G30" s="15">
        <f t="shared" si="6"/>
        <v>720000</v>
      </c>
      <c r="H30" s="19">
        <f t="shared" si="1"/>
        <v>30000</v>
      </c>
      <c r="I30" s="13">
        <f>SUM($E$7:E30)</f>
        <v>24</v>
      </c>
      <c r="K30" s="15">
        <f t="shared" si="5"/>
        <v>916800</v>
      </c>
      <c r="L30" s="17">
        <f t="shared" si="3"/>
        <v>196800</v>
      </c>
    </row>
  </sheetData>
  <mergeCells count="1">
    <mergeCell ref="B4:L5"/>
  </mergeCells>
  <phoneticPr fontId="2"/>
  <pageMargins left="0.7" right="0.7" top="0.75" bottom="0.75" header="0.3" footer="0.3"/>
  <pageSetup paperSize="9" orientation="portrait" r:id="rId1"/>
  <ignoredErrors>
    <ignoredError sqref="H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3"/>
  <sheetViews>
    <sheetView showGridLines="0" workbookViewId="0">
      <selection activeCell="S33" sqref="S33"/>
    </sheetView>
  </sheetViews>
  <sheetFormatPr defaultRowHeight="13.5" x14ac:dyDescent="0.15"/>
  <cols>
    <col min="3" max="3" width="9" style="1"/>
    <col min="4" max="4" width="19.75" style="1" bestFit="1" customWidth="1"/>
    <col min="6" max="6" width="3.625" customWidth="1"/>
    <col min="8" max="8" width="13" style="1" bestFit="1" customWidth="1"/>
    <col min="10" max="10" width="3.625" customWidth="1"/>
    <col min="12" max="12" width="10" bestFit="1" customWidth="1"/>
  </cols>
  <sheetData>
    <row r="4" spans="1:12" x14ac:dyDescent="0.15">
      <c r="B4" s="24" t="s">
        <v>27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4.25" thickBo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2" customFormat="1" ht="18" customHeight="1" x14ac:dyDescent="0.15">
      <c r="A6" s="23"/>
      <c r="B6" s="6"/>
      <c r="C6" s="7" t="s">
        <v>26</v>
      </c>
      <c r="D6" s="7" t="s">
        <v>19</v>
      </c>
      <c r="E6" s="8" t="s">
        <v>20</v>
      </c>
      <c r="G6" s="6" t="s">
        <v>35</v>
      </c>
      <c r="H6" s="7" t="s">
        <v>22</v>
      </c>
      <c r="I6" s="8" t="s">
        <v>23</v>
      </c>
      <c r="K6" s="6" t="s">
        <v>24</v>
      </c>
      <c r="L6" s="8" t="s">
        <v>34</v>
      </c>
    </row>
    <row r="7" spans="1:12" ht="18" customHeight="1" x14ac:dyDescent="0.15">
      <c r="B7" s="9" t="s">
        <v>1</v>
      </c>
      <c r="C7" s="4">
        <v>720000</v>
      </c>
      <c r="D7" s="4">
        <v>30000</v>
      </c>
      <c r="E7" s="10">
        <f>C7/D7</f>
        <v>24</v>
      </c>
      <c r="G7" s="14">
        <f>C7</f>
        <v>720000</v>
      </c>
      <c r="H7" s="4">
        <f>G7/I7</f>
        <v>30000</v>
      </c>
      <c r="I7" s="10">
        <f>E7</f>
        <v>24</v>
      </c>
      <c r="K7" s="14">
        <f>I7*D7</f>
        <v>720000</v>
      </c>
      <c r="L7" s="16">
        <f>K7-G7</f>
        <v>0</v>
      </c>
    </row>
    <row r="8" spans="1:12" ht="18" customHeight="1" x14ac:dyDescent="0.15">
      <c r="B8" s="9" t="s">
        <v>2</v>
      </c>
      <c r="C8" s="4">
        <v>0</v>
      </c>
      <c r="D8" s="4">
        <v>30500</v>
      </c>
      <c r="E8" s="10">
        <f t="shared" ref="E8:E30" si="0">C8/D8</f>
        <v>0</v>
      </c>
      <c r="G8" s="14">
        <f>C8+G7</f>
        <v>720000</v>
      </c>
      <c r="H8" s="4">
        <f>G8/I8</f>
        <v>30000</v>
      </c>
      <c r="I8" s="10">
        <f>SUM($E$7:E8)</f>
        <v>24</v>
      </c>
      <c r="K8" s="14">
        <f t="shared" ref="K8:K30" si="1">I8*D8</f>
        <v>732000</v>
      </c>
      <c r="L8" s="16">
        <f t="shared" ref="L8:L30" si="2">K8-G8</f>
        <v>12000</v>
      </c>
    </row>
    <row r="9" spans="1:12" ht="18" customHeight="1" x14ac:dyDescent="0.15">
      <c r="B9" s="9" t="s">
        <v>3</v>
      </c>
      <c r="C9" s="4">
        <v>0</v>
      </c>
      <c r="D9" s="4">
        <v>31500</v>
      </c>
      <c r="E9" s="10">
        <f t="shared" si="0"/>
        <v>0</v>
      </c>
      <c r="G9" s="14">
        <f t="shared" ref="G9:G30" si="3">C9+G8</f>
        <v>720000</v>
      </c>
      <c r="H9" s="4">
        <f t="shared" ref="H9:H30" si="4">G9/I9</f>
        <v>30000</v>
      </c>
      <c r="I9" s="10">
        <f>SUM($E$7:E9)</f>
        <v>24</v>
      </c>
      <c r="K9" s="14">
        <f t="shared" si="1"/>
        <v>756000</v>
      </c>
      <c r="L9" s="16">
        <f t="shared" si="2"/>
        <v>36000</v>
      </c>
    </row>
    <row r="10" spans="1:12" ht="18" customHeight="1" x14ac:dyDescent="0.15">
      <c r="B10" s="9" t="s">
        <v>4</v>
      </c>
      <c r="C10" s="4">
        <v>0</v>
      </c>
      <c r="D10" s="4">
        <v>30000</v>
      </c>
      <c r="E10" s="10">
        <f t="shared" si="0"/>
        <v>0</v>
      </c>
      <c r="G10" s="14">
        <f t="shared" si="3"/>
        <v>720000</v>
      </c>
      <c r="H10" s="4">
        <f t="shared" si="4"/>
        <v>30000</v>
      </c>
      <c r="I10" s="10">
        <f>SUM($E$7:E10)</f>
        <v>24</v>
      </c>
      <c r="K10" s="14">
        <f t="shared" si="1"/>
        <v>720000</v>
      </c>
      <c r="L10" s="16">
        <f t="shared" si="2"/>
        <v>0</v>
      </c>
    </row>
    <row r="11" spans="1:12" ht="18" customHeight="1" x14ac:dyDescent="0.15">
      <c r="B11" s="9" t="s">
        <v>5</v>
      </c>
      <c r="C11" s="4">
        <v>0</v>
      </c>
      <c r="D11" s="4">
        <v>29500</v>
      </c>
      <c r="E11" s="10">
        <f t="shared" si="0"/>
        <v>0</v>
      </c>
      <c r="G11" s="14">
        <f t="shared" si="3"/>
        <v>720000</v>
      </c>
      <c r="H11" s="4">
        <f t="shared" si="4"/>
        <v>30000</v>
      </c>
      <c r="I11" s="10">
        <f>SUM($E$7:E11)</f>
        <v>24</v>
      </c>
      <c r="K11" s="14">
        <f t="shared" si="1"/>
        <v>708000</v>
      </c>
      <c r="L11" s="16">
        <f t="shared" si="2"/>
        <v>-12000</v>
      </c>
    </row>
    <row r="12" spans="1:12" ht="18" customHeight="1" x14ac:dyDescent="0.15">
      <c r="B12" s="9" t="s">
        <v>6</v>
      </c>
      <c r="C12" s="4">
        <v>0</v>
      </c>
      <c r="D12" s="4">
        <v>28000</v>
      </c>
      <c r="E12" s="10">
        <f t="shared" si="0"/>
        <v>0</v>
      </c>
      <c r="G12" s="14">
        <f t="shared" si="3"/>
        <v>720000</v>
      </c>
      <c r="H12" s="4">
        <f t="shared" si="4"/>
        <v>30000</v>
      </c>
      <c r="I12" s="10">
        <f>SUM($E$7:E12)</f>
        <v>24</v>
      </c>
      <c r="K12" s="14">
        <f t="shared" si="1"/>
        <v>672000</v>
      </c>
      <c r="L12" s="16">
        <f t="shared" si="2"/>
        <v>-48000</v>
      </c>
    </row>
    <row r="13" spans="1:12" ht="18" customHeight="1" x14ac:dyDescent="0.15">
      <c r="B13" s="9" t="s">
        <v>7</v>
      </c>
      <c r="C13" s="4">
        <v>0</v>
      </c>
      <c r="D13" s="4">
        <v>29000</v>
      </c>
      <c r="E13" s="10">
        <f t="shared" si="0"/>
        <v>0</v>
      </c>
      <c r="G13" s="14">
        <f t="shared" si="3"/>
        <v>720000</v>
      </c>
      <c r="H13" s="4">
        <f t="shared" si="4"/>
        <v>30000</v>
      </c>
      <c r="I13" s="10">
        <f>SUM($E$7:E13)</f>
        <v>24</v>
      </c>
      <c r="K13" s="14">
        <f t="shared" si="1"/>
        <v>696000</v>
      </c>
      <c r="L13" s="16">
        <f t="shared" si="2"/>
        <v>-24000</v>
      </c>
    </row>
    <row r="14" spans="1:12" ht="18" customHeight="1" x14ac:dyDescent="0.15">
      <c r="B14" s="9" t="s">
        <v>8</v>
      </c>
      <c r="C14" s="4">
        <v>0</v>
      </c>
      <c r="D14" s="4">
        <v>28000</v>
      </c>
      <c r="E14" s="10">
        <f t="shared" si="0"/>
        <v>0</v>
      </c>
      <c r="G14" s="14">
        <f t="shared" si="3"/>
        <v>720000</v>
      </c>
      <c r="H14" s="4">
        <f t="shared" si="4"/>
        <v>30000</v>
      </c>
      <c r="I14" s="10">
        <f>SUM($E$7:E14)</f>
        <v>24</v>
      </c>
      <c r="K14" s="14">
        <f t="shared" si="1"/>
        <v>672000</v>
      </c>
      <c r="L14" s="16">
        <f t="shared" si="2"/>
        <v>-48000</v>
      </c>
    </row>
    <row r="15" spans="1:12" ht="18" customHeight="1" x14ac:dyDescent="0.15">
      <c r="B15" s="9" t="s">
        <v>9</v>
      </c>
      <c r="C15" s="4">
        <v>0</v>
      </c>
      <c r="D15" s="4">
        <v>27500</v>
      </c>
      <c r="E15" s="10">
        <f t="shared" si="0"/>
        <v>0</v>
      </c>
      <c r="G15" s="14">
        <f t="shared" si="3"/>
        <v>720000</v>
      </c>
      <c r="H15" s="4">
        <f t="shared" si="4"/>
        <v>30000</v>
      </c>
      <c r="I15" s="10">
        <f>SUM($E$7:E15)</f>
        <v>24</v>
      </c>
      <c r="K15" s="14">
        <f t="shared" si="1"/>
        <v>660000</v>
      </c>
      <c r="L15" s="16">
        <f t="shared" si="2"/>
        <v>-60000</v>
      </c>
    </row>
    <row r="16" spans="1:12" ht="18" customHeight="1" x14ac:dyDescent="0.15">
      <c r="B16" s="9" t="s">
        <v>10</v>
      </c>
      <c r="C16" s="4">
        <v>0</v>
      </c>
      <c r="D16" s="4">
        <v>27000</v>
      </c>
      <c r="E16" s="10">
        <f t="shared" si="0"/>
        <v>0</v>
      </c>
      <c r="G16" s="14">
        <f t="shared" si="3"/>
        <v>720000</v>
      </c>
      <c r="H16" s="4">
        <f t="shared" si="4"/>
        <v>30000</v>
      </c>
      <c r="I16" s="10">
        <f>SUM($E$7:E16)</f>
        <v>24</v>
      </c>
      <c r="K16" s="14">
        <f t="shared" si="1"/>
        <v>648000</v>
      </c>
      <c r="L16" s="16">
        <f t="shared" si="2"/>
        <v>-72000</v>
      </c>
    </row>
    <row r="17" spans="2:12" ht="18" customHeight="1" x14ac:dyDescent="0.15">
      <c r="B17" s="9" t="s">
        <v>11</v>
      </c>
      <c r="C17" s="4">
        <v>0</v>
      </c>
      <c r="D17" s="4">
        <v>26000</v>
      </c>
      <c r="E17" s="10">
        <f t="shared" si="0"/>
        <v>0</v>
      </c>
      <c r="G17" s="14">
        <f t="shared" si="3"/>
        <v>720000</v>
      </c>
      <c r="H17" s="4">
        <f t="shared" si="4"/>
        <v>30000</v>
      </c>
      <c r="I17" s="10">
        <f>SUM($E$7:E17)</f>
        <v>24</v>
      </c>
      <c r="K17" s="14">
        <f t="shared" si="1"/>
        <v>624000</v>
      </c>
      <c r="L17" s="16">
        <f t="shared" si="2"/>
        <v>-96000</v>
      </c>
    </row>
    <row r="18" spans="2:12" ht="18" customHeight="1" x14ac:dyDescent="0.15">
      <c r="B18" s="9" t="s">
        <v>12</v>
      </c>
      <c r="C18" s="4">
        <v>0</v>
      </c>
      <c r="D18" s="4">
        <v>25000</v>
      </c>
      <c r="E18" s="10">
        <f t="shared" si="0"/>
        <v>0</v>
      </c>
      <c r="G18" s="14">
        <f t="shared" si="3"/>
        <v>720000</v>
      </c>
      <c r="H18" s="4">
        <f t="shared" si="4"/>
        <v>30000</v>
      </c>
      <c r="I18" s="10">
        <f>SUM($E$7:E18)</f>
        <v>24</v>
      </c>
      <c r="K18" s="14">
        <f t="shared" si="1"/>
        <v>600000</v>
      </c>
      <c r="L18" s="16">
        <f t="shared" si="2"/>
        <v>-120000</v>
      </c>
    </row>
    <row r="19" spans="2:12" ht="18" customHeight="1" x14ac:dyDescent="0.15">
      <c r="B19" s="9" t="s">
        <v>13</v>
      </c>
      <c r="C19" s="4">
        <v>0</v>
      </c>
      <c r="D19" s="4">
        <v>24500</v>
      </c>
      <c r="E19" s="10">
        <f t="shared" si="0"/>
        <v>0</v>
      </c>
      <c r="G19" s="14">
        <f t="shared" si="3"/>
        <v>720000</v>
      </c>
      <c r="H19" s="4">
        <f t="shared" si="4"/>
        <v>30000</v>
      </c>
      <c r="I19" s="10">
        <f>SUM($E$7:E19)</f>
        <v>24</v>
      </c>
      <c r="K19" s="14">
        <f t="shared" si="1"/>
        <v>588000</v>
      </c>
      <c r="L19" s="16">
        <f t="shared" si="2"/>
        <v>-132000</v>
      </c>
    </row>
    <row r="20" spans="2:12" ht="18" customHeight="1" x14ac:dyDescent="0.15">
      <c r="B20" s="9" t="s">
        <v>14</v>
      </c>
      <c r="C20" s="4">
        <v>0</v>
      </c>
      <c r="D20" s="4">
        <v>24800</v>
      </c>
      <c r="E20" s="10">
        <f t="shared" si="0"/>
        <v>0</v>
      </c>
      <c r="G20" s="14">
        <f t="shared" si="3"/>
        <v>720000</v>
      </c>
      <c r="H20" s="4">
        <f t="shared" si="4"/>
        <v>30000</v>
      </c>
      <c r="I20" s="10">
        <f>SUM($E$7:E20)</f>
        <v>24</v>
      </c>
      <c r="K20" s="14">
        <f t="shared" si="1"/>
        <v>595200</v>
      </c>
      <c r="L20" s="16">
        <f t="shared" si="2"/>
        <v>-124800</v>
      </c>
    </row>
    <row r="21" spans="2:12" ht="18" customHeight="1" x14ac:dyDescent="0.15">
      <c r="B21" s="9" t="s">
        <v>15</v>
      </c>
      <c r="C21" s="4">
        <v>0</v>
      </c>
      <c r="D21" s="4">
        <v>24300</v>
      </c>
      <c r="E21" s="10">
        <f t="shared" si="0"/>
        <v>0</v>
      </c>
      <c r="G21" s="14">
        <f t="shared" si="3"/>
        <v>720000</v>
      </c>
      <c r="H21" s="4">
        <f t="shared" si="4"/>
        <v>30000</v>
      </c>
      <c r="I21" s="10">
        <f>SUM($E$7:E21)</f>
        <v>24</v>
      </c>
      <c r="K21" s="14">
        <f t="shared" si="1"/>
        <v>583200</v>
      </c>
      <c r="L21" s="16">
        <f t="shared" si="2"/>
        <v>-136800</v>
      </c>
    </row>
    <row r="22" spans="2:12" ht="18" customHeight="1" x14ac:dyDescent="0.15">
      <c r="B22" s="9" t="s">
        <v>16</v>
      </c>
      <c r="C22" s="4">
        <v>0</v>
      </c>
      <c r="D22" s="4">
        <v>24000</v>
      </c>
      <c r="E22" s="10">
        <f t="shared" si="0"/>
        <v>0</v>
      </c>
      <c r="G22" s="14">
        <f t="shared" si="3"/>
        <v>720000</v>
      </c>
      <c r="H22" s="4">
        <f t="shared" si="4"/>
        <v>30000</v>
      </c>
      <c r="I22" s="10">
        <f>SUM($E$7:E22)</f>
        <v>24</v>
      </c>
      <c r="K22" s="14">
        <f t="shared" si="1"/>
        <v>576000</v>
      </c>
      <c r="L22" s="16">
        <f t="shared" si="2"/>
        <v>-144000</v>
      </c>
    </row>
    <row r="23" spans="2:12" ht="18" customHeight="1" x14ac:dyDescent="0.15">
      <c r="B23" s="9" t="s">
        <v>17</v>
      </c>
      <c r="C23" s="4">
        <v>0</v>
      </c>
      <c r="D23" s="4">
        <v>24100</v>
      </c>
      <c r="E23" s="10">
        <f t="shared" si="0"/>
        <v>0</v>
      </c>
      <c r="G23" s="14">
        <f t="shared" si="3"/>
        <v>720000</v>
      </c>
      <c r="H23" s="4">
        <f t="shared" si="4"/>
        <v>30000</v>
      </c>
      <c r="I23" s="10">
        <f>SUM($E$7:E23)</f>
        <v>24</v>
      </c>
      <c r="K23" s="14">
        <f t="shared" si="1"/>
        <v>578400</v>
      </c>
      <c r="L23" s="16">
        <f t="shared" si="2"/>
        <v>-141600</v>
      </c>
    </row>
    <row r="24" spans="2:12" ht="18" customHeight="1" x14ac:dyDescent="0.15">
      <c r="B24" s="9" t="s">
        <v>18</v>
      </c>
      <c r="C24" s="4">
        <v>0</v>
      </c>
      <c r="D24" s="4">
        <v>23700</v>
      </c>
      <c r="E24" s="10">
        <f t="shared" si="0"/>
        <v>0</v>
      </c>
      <c r="G24" s="14">
        <f t="shared" si="3"/>
        <v>720000</v>
      </c>
      <c r="H24" s="4">
        <f t="shared" si="4"/>
        <v>30000</v>
      </c>
      <c r="I24" s="10">
        <f>SUM($E$7:E24)</f>
        <v>24</v>
      </c>
      <c r="K24" s="14">
        <f t="shared" si="1"/>
        <v>568800</v>
      </c>
      <c r="L24" s="16">
        <f t="shared" si="2"/>
        <v>-151200</v>
      </c>
    </row>
    <row r="25" spans="2:12" ht="18" customHeight="1" x14ac:dyDescent="0.15">
      <c r="B25" s="9" t="s">
        <v>28</v>
      </c>
      <c r="C25" s="4">
        <v>0</v>
      </c>
      <c r="D25" s="4">
        <v>23500</v>
      </c>
      <c r="E25" s="10">
        <f t="shared" si="0"/>
        <v>0</v>
      </c>
      <c r="G25" s="14">
        <f t="shared" si="3"/>
        <v>720000</v>
      </c>
      <c r="H25" s="4">
        <f t="shared" si="4"/>
        <v>30000</v>
      </c>
      <c r="I25" s="10">
        <f>SUM($E$7:E25)</f>
        <v>24</v>
      </c>
      <c r="K25" s="14">
        <f t="shared" si="1"/>
        <v>564000</v>
      </c>
      <c r="L25" s="16">
        <f t="shared" si="2"/>
        <v>-156000</v>
      </c>
    </row>
    <row r="26" spans="2:12" ht="18" customHeight="1" x14ac:dyDescent="0.15">
      <c r="B26" s="9" t="s">
        <v>29</v>
      </c>
      <c r="C26" s="4">
        <v>0</v>
      </c>
      <c r="D26" s="4">
        <v>23300</v>
      </c>
      <c r="E26" s="10">
        <f t="shared" si="0"/>
        <v>0</v>
      </c>
      <c r="G26" s="14">
        <f t="shared" si="3"/>
        <v>720000</v>
      </c>
      <c r="H26" s="4">
        <f t="shared" si="4"/>
        <v>30000</v>
      </c>
      <c r="I26" s="10">
        <f>SUM($E$7:E26)</f>
        <v>24</v>
      </c>
      <c r="K26" s="14">
        <f t="shared" si="1"/>
        <v>559200</v>
      </c>
      <c r="L26" s="16">
        <f t="shared" si="2"/>
        <v>-160800</v>
      </c>
    </row>
    <row r="27" spans="2:12" ht="18" customHeight="1" x14ac:dyDescent="0.15">
      <c r="B27" s="9" t="s">
        <v>30</v>
      </c>
      <c r="C27" s="4">
        <v>0</v>
      </c>
      <c r="D27" s="4">
        <v>23100</v>
      </c>
      <c r="E27" s="10">
        <f t="shared" si="0"/>
        <v>0</v>
      </c>
      <c r="G27" s="14">
        <f t="shared" si="3"/>
        <v>720000</v>
      </c>
      <c r="H27" s="4">
        <f t="shared" si="4"/>
        <v>30000</v>
      </c>
      <c r="I27" s="10">
        <f>SUM($E$7:E27)</f>
        <v>24</v>
      </c>
      <c r="K27" s="14">
        <f t="shared" si="1"/>
        <v>554400</v>
      </c>
      <c r="L27" s="16">
        <f t="shared" si="2"/>
        <v>-165600</v>
      </c>
    </row>
    <row r="28" spans="2:12" ht="18" customHeight="1" x14ac:dyDescent="0.15">
      <c r="B28" s="9" t="s">
        <v>31</v>
      </c>
      <c r="C28" s="4">
        <v>0</v>
      </c>
      <c r="D28" s="4">
        <v>22500</v>
      </c>
      <c r="E28" s="10">
        <f t="shared" si="0"/>
        <v>0</v>
      </c>
      <c r="G28" s="14">
        <f t="shared" si="3"/>
        <v>720000</v>
      </c>
      <c r="H28" s="4">
        <f t="shared" si="4"/>
        <v>30000</v>
      </c>
      <c r="I28" s="10">
        <f>SUM($E$7:E28)</f>
        <v>24</v>
      </c>
      <c r="K28" s="14">
        <f t="shared" si="1"/>
        <v>540000</v>
      </c>
      <c r="L28" s="16">
        <f t="shared" si="2"/>
        <v>-180000</v>
      </c>
    </row>
    <row r="29" spans="2:12" ht="18" customHeight="1" x14ac:dyDescent="0.15">
      <c r="B29" s="9" t="s">
        <v>32</v>
      </c>
      <c r="C29" s="4">
        <v>0</v>
      </c>
      <c r="D29" s="4">
        <v>22100</v>
      </c>
      <c r="E29" s="10">
        <f t="shared" si="0"/>
        <v>0</v>
      </c>
      <c r="G29" s="14">
        <f t="shared" si="3"/>
        <v>720000</v>
      </c>
      <c r="H29" s="4">
        <f t="shared" si="4"/>
        <v>30000</v>
      </c>
      <c r="I29" s="10">
        <f>SUM($E$7:E29)</f>
        <v>24</v>
      </c>
      <c r="K29" s="14">
        <f t="shared" si="1"/>
        <v>530400</v>
      </c>
      <c r="L29" s="16">
        <f t="shared" si="2"/>
        <v>-189600</v>
      </c>
    </row>
    <row r="30" spans="2:12" ht="18" customHeight="1" thickBot="1" x14ac:dyDescent="0.2">
      <c r="B30" s="11" t="s">
        <v>33</v>
      </c>
      <c r="C30" s="12">
        <v>0</v>
      </c>
      <c r="D30" s="12">
        <v>21800</v>
      </c>
      <c r="E30" s="13">
        <f t="shared" si="0"/>
        <v>0</v>
      </c>
      <c r="G30" s="15">
        <f t="shared" si="3"/>
        <v>720000</v>
      </c>
      <c r="H30" s="12">
        <f t="shared" si="4"/>
        <v>30000</v>
      </c>
      <c r="I30" s="13">
        <f>SUM($E$7:E30)</f>
        <v>24</v>
      </c>
      <c r="K30" s="15">
        <f t="shared" si="1"/>
        <v>523200</v>
      </c>
      <c r="L30" s="17">
        <f t="shared" si="2"/>
        <v>-196800</v>
      </c>
    </row>
    <row r="31" spans="2:12" ht="18" customHeight="1" x14ac:dyDescent="0.15"/>
    <row r="32" spans="2:12" ht="18" customHeight="1" x14ac:dyDescent="0.15"/>
    <row r="33" ht="18" customHeight="1" x14ac:dyDescent="0.15"/>
  </sheetData>
  <mergeCells count="1">
    <mergeCell ref="B4:L5"/>
  </mergeCells>
  <phoneticPr fontId="2"/>
  <pageMargins left="0.7" right="0.7" top="0.75" bottom="0.75" header="0.3" footer="0.3"/>
  <pageSetup paperSize="9" orientation="portrait" r:id="rId1"/>
  <ignoredErrors>
    <ignoredError sqref="H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E30"/>
  <sheetViews>
    <sheetView showGridLines="0" workbookViewId="0">
      <selection activeCell="V37" sqref="V37"/>
    </sheetView>
  </sheetViews>
  <sheetFormatPr defaultRowHeight="13.5" x14ac:dyDescent="0.15"/>
  <cols>
    <col min="4" max="5" width="9" style="1"/>
  </cols>
  <sheetData>
    <row r="6" spans="4:5" s="2" customFormat="1" x14ac:dyDescent="0.15">
      <c r="D6" s="3" t="s">
        <v>36</v>
      </c>
      <c r="E6" s="3" t="s">
        <v>37</v>
      </c>
    </row>
    <row r="7" spans="4:5" x14ac:dyDescent="0.15">
      <c r="D7" s="1">
        <v>0</v>
      </c>
      <c r="E7" s="1">
        <v>0</v>
      </c>
    </row>
    <row r="8" spans="4:5" x14ac:dyDescent="0.15">
      <c r="D8" s="1">
        <v>-500</v>
      </c>
      <c r="E8" s="1">
        <v>-12000</v>
      </c>
    </row>
    <row r="9" spans="4:5" x14ac:dyDescent="0.15">
      <c r="D9" s="1">
        <v>-2516.94915254238</v>
      </c>
      <c r="E9" s="1">
        <v>-36000</v>
      </c>
    </row>
    <row r="10" spans="4:5" x14ac:dyDescent="0.15">
      <c r="D10" s="1">
        <v>2087.4219446922361</v>
      </c>
      <c r="E10" s="1">
        <v>0</v>
      </c>
    </row>
    <row r="11" spans="4:5" x14ac:dyDescent="0.15">
      <c r="D11" s="1">
        <v>4122.212310437113</v>
      </c>
      <c r="E11" s="1">
        <v>12000</v>
      </c>
    </row>
    <row r="12" spans="4:5" x14ac:dyDescent="0.15">
      <c r="D12" s="1">
        <v>11701.993243737292</v>
      </c>
      <c r="E12" s="1">
        <v>48000</v>
      </c>
    </row>
    <row r="13" spans="4:5" x14ac:dyDescent="0.15">
      <c r="D13" s="1">
        <v>5711.305954870506</v>
      </c>
      <c r="E13" s="1">
        <v>24000</v>
      </c>
    </row>
    <row r="14" spans="4:5" x14ac:dyDescent="0.15">
      <c r="D14" s="1">
        <v>12669.73517922117</v>
      </c>
      <c r="E14" s="1">
        <v>48000</v>
      </c>
    </row>
    <row r="15" spans="4:5" x14ac:dyDescent="0.15">
      <c r="D15" s="1">
        <v>16617.699791396502</v>
      </c>
      <c r="E15" s="1">
        <v>60000</v>
      </c>
    </row>
    <row r="16" spans="4:5" x14ac:dyDescent="0.15">
      <c r="D16" s="1">
        <v>21027.202865110245</v>
      </c>
      <c r="E16" s="1">
        <v>72000</v>
      </c>
    </row>
    <row r="17" spans="4:5" x14ac:dyDescent="0.15">
      <c r="D17" s="1">
        <v>30755.299921628786</v>
      </c>
      <c r="E17" s="1">
        <v>96000</v>
      </c>
    </row>
    <row r="18" spans="4:5" x14ac:dyDescent="0.15">
      <c r="D18" s="1">
        <v>41365.749919323775</v>
      </c>
      <c r="E18" s="1">
        <v>120000</v>
      </c>
    </row>
    <row r="19" spans="4:5" x14ac:dyDescent="0.15">
      <c r="D19" s="1">
        <v>47099.546346742718</v>
      </c>
      <c r="E19" s="1">
        <v>132000</v>
      </c>
    </row>
    <row r="20" spans="4:5" x14ac:dyDescent="0.15">
      <c r="D20" s="1">
        <v>43405.74736353074</v>
      </c>
      <c r="E20" s="1">
        <v>124800</v>
      </c>
    </row>
    <row r="21" spans="4:5" x14ac:dyDescent="0.15">
      <c r="D21" s="1">
        <v>49988.215365853684</v>
      </c>
      <c r="E21" s="1">
        <v>136800</v>
      </c>
    </row>
    <row r="22" spans="4:5" x14ac:dyDescent="0.15">
      <c r="D22" s="1">
        <v>54189.797007583547</v>
      </c>
      <c r="E22" s="1">
        <v>144000</v>
      </c>
    </row>
    <row r="23" spans="4:5" x14ac:dyDescent="0.15">
      <c r="D23" s="1">
        <v>52705.936460340279</v>
      </c>
      <c r="E23" s="1">
        <v>141600</v>
      </c>
    </row>
    <row r="24" spans="4:5" x14ac:dyDescent="0.15">
      <c r="D24" s="1">
        <v>58975.640487753553</v>
      </c>
      <c r="E24" s="1">
        <v>151200</v>
      </c>
    </row>
    <row r="25" spans="4:5" x14ac:dyDescent="0.15">
      <c r="D25" s="1">
        <v>62275.78175765858</v>
      </c>
      <c r="E25" s="1">
        <v>156000</v>
      </c>
    </row>
    <row r="26" spans="4:5" x14ac:dyDescent="0.15">
      <c r="D26" s="1">
        <v>65740.306589207379</v>
      </c>
      <c r="E26" s="1">
        <v>160800</v>
      </c>
    </row>
    <row r="27" spans="4:5" x14ac:dyDescent="0.15">
      <c r="D27" s="1">
        <v>69368.319159175851</v>
      </c>
      <c r="E27" s="1">
        <v>165600</v>
      </c>
    </row>
    <row r="28" spans="4:5" x14ac:dyDescent="0.15">
      <c r="D28" s="1">
        <v>80740.161747129867</v>
      </c>
      <c r="E28" s="1">
        <v>180000</v>
      </c>
    </row>
    <row r="29" spans="4:5" x14ac:dyDescent="0.15">
      <c r="D29" s="1">
        <v>88641.390139099327</v>
      </c>
      <c r="E29" s="1">
        <v>189600</v>
      </c>
    </row>
    <row r="30" spans="4:5" x14ac:dyDescent="0.15">
      <c r="D30" s="1">
        <v>94804.778451545979</v>
      </c>
      <c r="E30" s="1">
        <v>196800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E30"/>
  <sheetViews>
    <sheetView showGridLines="0" tabSelected="1" topLeftCell="A8" workbookViewId="0">
      <selection activeCell="T45" sqref="T45"/>
    </sheetView>
  </sheetViews>
  <sheetFormatPr defaultRowHeight="13.5" x14ac:dyDescent="0.15"/>
  <cols>
    <col min="4" max="5" width="10" style="1" bestFit="1" customWidth="1"/>
  </cols>
  <sheetData>
    <row r="6" spans="4:5" x14ac:dyDescent="0.15">
      <c r="D6" s="1" t="s">
        <v>36</v>
      </c>
      <c r="E6" s="1" t="s">
        <v>37</v>
      </c>
    </row>
    <row r="7" spans="4:5" x14ac:dyDescent="0.15">
      <c r="D7" s="1">
        <v>0</v>
      </c>
      <c r="E7" s="1">
        <v>0</v>
      </c>
    </row>
    <row r="8" spans="4:5" x14ac:dyDescent="0.15">
      <c r="D8" s="1">
        <v>500</v>
      </c>
      <c r="E8" s="1">
        <v>12000</v>
      </c>
    </row>
    <row r="9" spans="4:5" x14ac:dyDescent="0.15">
      <c r="D9" s="1">
        <v>2483.6065573770466</v>
      </c>
      <c r="E9" s="1">
        <v>36000</v>
      </c>
    </row>
    <row r="10" spans="4:5" x14ac:dyDescent="0.15">
      <c r="D10" s="1">
        <v>-1920.3747072599508</v>
      </c>
      <c r="E10" s="1">
        <v>0</v>
      </c>
    </row>
    <row r="11" spans="4:5" x14ac:dyDescent="0.15">
      <c r="D11" s="1">
        <v>-3888.3684621389839</v>
      </c>
      <c r="E11" s="1">
        <v>-12000</v>
      </c>
    </row>
    <row r="12" spans="4:5" x14ac:dyDescent="0.15">
      <c r="D12" s="1">
        <v>-11317.773455589544</v>
      </c>
      <c r="E12" s="1">
        <v>-48000</v>
      </c>
    </row>
    <row r="13" spans="4:5" x14ac:dyDescent="0.15">
      <c r="D13" s="1">
        <v>-5293.4082218605909</v>
      </c>
      <c r="E13" s="1">
        <v>-24000</v>
      </c>
    </row>
    <row r="14" spans="4:5" x14ac:dyDescent="0.15">
      <c r="D14" s="1">
        <v>-12352.256214210211</v>
      </c>
      <c r="E14" s="1">
        <v>-48000</v>
      </c>
    </row>
    <row r="15" spans="4:5" x14ac:dyDescent="0.15">
      <c r="D15" s="1">
        <v>-16417.394496099354</v>
      </c>
      <c r="E15" s="1">
        <v>-60000</v>
      </c>
    </row>
    <row r="16" spans="4:5" x14ac:dyDescent="0.15">
      <c r="D16" s="1">
        <v>-21027.987323442998</v>
      </c>
      <c r="E16" s="1">
        <v>-72000</v>
      </c>
    </row>
    <row r="17" spans="4:5" x14ac:dyDescent="0.15">
      <c r="D17" s="1">
        <v>-31360.28408924141</v>
      </c>
      <c r="E17" s="1">
        <v>-96000</v>
      </c>
    </row>
    <row r="18" spans="4:5" x14ac:dyDescent="0.15">
      <c r="D18" s="1">
        <v>-42846.427008886007</v>
      </c>
      <c r="E18" s="1">
        <v>-120000</v>
      </c>
    </row>
    <row r="19" spans="4:5" x14ac:dyDescent="0.15">
      <c r="D19" s="1">
        <v>-49189.498468708247</v>
      </c>
      <c r="E19" s="1">
        <v>-132000</v>
      </c>
    </row>
    <row r="20" spans="4:5" x14ac:dyDescent="0.15">
      <c r="D20" s="1">
        <v>-45016.3086540394</v>
      </c>
      <c r="E20" s="1">
        <v>-124800</v>
      </c>
    </row>
    <row r="21" spans="4:5" x14ac:dyDescent="0.15">
      <c r="D21" s="1">
        <v>-52576.463721498323</v>
      </c>
      <c r="E21" s="1">
        <v>-136800</v>
      </c>
    </row>
    <row r="22" spans="4:5" x14ac:dyDescent="0.15">
      <c r="D22" s="1">
        <v>-57482.927132344048</v>
      </c>
      <c r="E22" s="1">
        <v>-144000</v>
      </c>
    </row>
    <row r="23" spans="4:5" x14ac:dyDescent="0.15">
      <c r="D23" s="1">
        <v>-55722.439328728826</v>
      </c>
      <c r="E23" s="1">
        <v>-141600</v>
      </c>
    </row>
    <row r="24" spans="4:5" x14ac:dyDescent="0.15">
      <c r="D24" s="1">
        <v>-63262.315854393062</v>
      </c>
      <c r="E24" s="1">
        <v>-151200</v>
      </c>
    </row>
    <row r="25" spans="4:5" x14ac:dyDescent="0.15">
      <c r="D25" s="1">
        <v>-67285.418674187211</v>
      </c>
      <c r="E25" s="1">
        <v>-156000</v>
      </c>
    </row>
    <row r="26" spans="4:5" x14ac:dyDescent="0.15">
      <c r="D26" s="1">
        <v>-71563.840642917552</v>
      </c>
      <c r="E26" s="1">
        <v>-160800</v>
      </c>
    </row>
    <row r="27" spans="4:5" x14ac:dyDescent="0.15">
      <c r="D27" s="1">
        <v>-76099.773341261549</v>
      </c>
      <c r="E27" s="1">
        <v>-165600</v>
      </c>
    </row>
    <row r="28" spans="4:5" x14ac:dyDescent="0.15">
      <c r="D28" s="1">
        <v>-90486.792215514579</v>
      </c>
      <c r="E28" s="1">
        <v>-180000</v>
      </c>
    </row>
    <row r="29" spans="4:5" x14ac:dyDescent="0.15">
      <c r="D29" s="1">
        <v>-100611.4714650166</v>
      </c>
      <c r="E29" s="1">
        <v>-189600</v>
      </c>
    </row>
    <row r="30" spans="4:5" x14ac:dyDescent="0.15">
      <c r="D30" s="1">
        <v>-108612.22072114749</v>
      </c>
      <c r="E30" s="1">
        <v>-196800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【つみたて】価格が上がっていく場合</vt:lpstr>
      <vt:lpstr>【つみたて】価格が下がっていく場合 </vt:lpstr>
      <vt:lpstr>【一括投資】価格が上がっていく場合 (2)</vt:lpstr>
      <vt:lpstr>【一括投資】価格が下がっていく場合  (2)</vt:lpstr>
      <vt:lpstr>Sheet5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shunsasak</dc:creator>
  <cp:lastModifiedBy>shunsasak</cp:lastModifiedBy>
  <dcterms:created xsi:type="dcterms:W3CDTF">2021-06-09T02:48:27Z</dcterms:created>
  <dcterms:modified xsi:type="dcterms:W3CDTF">2021-06-09T04:11:32Z</dcterms:modified>
</cp:coreProperties>
</file>